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IGYOSRV\HyperMedia\バス時刻表\"/>
    </mc:Choice>
  </mc:AlternateContent>
  <bookViews>
    <workbookView xWindow="-120" yWindow="-120" windowWidth="19440" windowHeight="15150" firstSheet="2" activeTab="2"/>
  </bookViews>
  <sheets>
    <sheet name="市内線ＨP用" sheetId="24" r:id="rId1"/>
    <sheet name="医大線HP用" sheetId="36" r:id="rId2"/>
    <sheet name="岩大線ＨP用" sheetId="25" r:id="rId3"/>
    <sheet name="南線㏋用  " sheetId="32" r:id="rId4"/>
    <sheet name="北線㏋用 " sheetId="30" r:id="rId5"/>
    <sheet name="雫石線㏋用 " sheetId="33" r:id="rId6"/>
    <sheet name="東線㏋用" sheetId="22" r:id="rId7"/>
    <sheet name="北線" sheetId="29" r:id="rId8"/>
    <sheet name="南線" sheetId="26" r:id="rId9"/>
    <sheet name="東線" sheetId="1" r:id="rId10"/>
    <sheet name="矢巾" sheetId="4" r:id="rId11"/>
    <sheet name="雫石" sheetId="5" r:id="rId12"/>
    <sheet name="湯沢" sheetId="6" r:id="rId13"/>
    <sheet name="市内 (2)" sheetId="23" r:id="rId14"/>
    <sheet name="市内" sheetId="8" r:id="rId15"/>
    <sheet name="津志田" sheetId="7" r:id="rId16"/>
    <sheet name="岩大" sheetId="9" r:id="rId17"/>
    <sheet name="県立大" sheetId="10" r:id="rId18"/>
    <sheet name="時刻表表 (3)" sheetId="19" r:id="rId19"/>
    <sheet name="Sheet1" sheetId="13" r:id="rId20"/>
    <sheet name="Sheet4" sheetId="16" r:id="rId21"/>
    <sheet name="Sheet1 (2)" sheetId="14" r:id="rId22"/>
  </sheets>
  <definedNames>
    <definedName name="_xlnm.Print_Area" localSheetId="18">'時刻表表 (3)'!$A$1:$Q$91</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9" l="1"/>
  <c r="I12" i="23" l="1"/>
  <c r="P20" i="23"/>
  <c r="N20" i="23"/>
  <c r="M20" i="23"/>
  <c r="L20" i="23"/>
  <c r="K20" i="23"/>
  <c r="J20" i="23"/>
  <c r="I20" i="23"/>
  <c r="H20" i="23"/>
  <c r="G20" i="23"/>
  <c r="F20" i="23"/>
  <c r="E20" i="23"/>
  <c r="P19" i="23"/>
  <c r="N19" i="23"/>
  <c r="M19" i="23"/>
  <c r="L19" i="23"/>
  <c r="K19" i="23"/>
  <c r="J19" i="23"/>
  <c r="I19" i="23"/>
  <c r="H19" i="23"/>
  <c r="G19" i="23"/>
  <c r="F19" i="23"/>
  <c r="E19" i="23"/>
  <c r="P18" i="23"/>
  <c r="N18" i="23"/>
  <c r="M18" i="23"/>
  <c r="L18" i="23"/>
  <c r="K18" i="23"/>
  <c r="J18" i="23"/>
  <c r="I18" i="23"/>
  <c r="H18" i="23"/>
  <c r="G18" i="23"/>
  <c r="F18" i="23"/>
  <c r="E18" i="23"/>
  <c r="P17" i="23"/>
  <c r="N17" i="23"/>
  <c r="M17" i="23"/>
  <c r="L17" i="23"/>
  <c r="K17" i="23"/>
  <c r="J17" i="23"/>
  <c r="I17" i="23"/>
  <c r="H17" i="23"/>
  <c r="G17" i="23"/>
  <c r="F17" i="23"/>
  <c r="E17" i="23"/>
  <c r="P16" i="23"/>
  <c r="N16" i="23"/>
  <c r="M16" i="23"/>
  <c r="L16" i="23"/>
  <c r="K16" i="23"/>
  <c r="J16" i="23"/>
  <c r="I16" i="23"/>
  <c r="H16" i="23"/>
  <c r="G16" i="23"/>
  <c r="F16" i="23"/>
  <c r="E16" i="23"/>
  <c r="P15" i="23"/>
  <c r="N15" i="23"/>
  <c r="M15" i="23"/>
  <c r="L15" i="23"/>
  <c r="K15" i="23"/>
  <c r="J15" i="23"/>
  <c r="I15" i="23"/>
  <c r="H15" i="23"/>
  <c r="G15" i="23"/>
  <c r="F15" i="23"/>
  <c r="E15" i="23"/>
  <c r="P14" i="23"/>
  <c r="N14" i="23"/>
  <c r="M14" i="23"/>
  <c r="L14" i="23"/>
  <c r="K14" i="23"/>
  <c r="J14" i="23"/>
  <c r="I14" i="23"/>
  <c r="H14" i="23"/>
  <c r="G14" i="23"/>
  <c r="F14" i="23"/>
  <c r="E14" i="23"/>
  <c r="P13" i="23"/>
  <c r="N13" i="23"/>
  <c r="M13" i="23"/>
  <c r="L13" i="23"/>
  <c r="K13" i="23"/>
  <c r="J13" i="23"/>
  <c r="I13" i="23"/>
  <c r="H13" i="23"/>
  <c r="G13" i="23"/>
  <c r="F13" i="23"/>
  <c r="E13" i="23"/>
  <c r="P12" i="23"/>
  <c r="N12" i="23"/>
  <c r="M12" i="23"/>
  <c r="L12" i="23"/>
  <c r="K12" i="23"/>
  <c r="J12" i="23"/>
  <c r="H12" i="23"/>
  <c r="G12" i="23"/>
  <c r="F12" i="23"/>
  <c r="E12" i="23"/>
  <c r="P11" i="23"/>
  <c r="M11" i="23"/>
  <c r="L11" i="23"/>
  <c r="K11" i="23"/>
  <c r="J11" i="23"/>
  <c r="I11" i="23"/>
  <c r="H11" i="23"/>
  <c r="G11" i="23"/>
  <c r="F11" i="23"/>
  <c r="R10" i="23"/>
  <c r="P10" i="23"/>
  <c r="O10" i="23"/>
  <c r="N10" i="23"/>
  <c r="M10" i="23"/>
  <c r="L10" i="23"/>
  <c r="K10" i="23"/>
  <c r="J10" i="23"/>
  <c r="I10" i="23"/>
  <c r="H10" i="23"/>
  <c r="G10" i="23"/>
  <c r="F10" i="23"/>
  <c r="E10" i="23"/>
  <c r="R9" i="23"/>
  <c r="P9" i="23"/>
  <c r="O9" i="23"/>
  <c r="N9" i="23"/>
  <c r="M9" i="23"/>
  <c r="L9" i="23"/>
  <c r="K9" i="23"/>
  <c r="J9" i="23"/>
  <c r="I9" i="23"/>
  <c r="H9" i="23"/>
  <c r="G9" i="23"/>
  <c r="F9" i="23"/>
  <c r="E9" i="23"/>
  <c r="R8" i="23"/>
  <c r="P8" i="23"/>
  <c r="O8" i="23"/>
  <c r="N8" i="23"/>
  <c r="M8" i="23"/>
  <c r="L8" i="23"/>
  <c r="K8" i="23"/>
  <c r="J8" i="23"/>
  <c r="I8" i="23"/>
  <c r="H8" i="23"/>
  <c r="G8" i="23"/>
  <c r="F8" i="23"/>
  <c r="E8" i="23"/>
  <c r="R7" i="23"/>
  <c r="P7" i="23"/>
  <c r="O7" i="23"/>
  <c r="N7" i="23"/>
  <c r="M7" i="23"/>
  <c r="L7" i="23"/>
  <c r="K7" i="23"/>
  <c r="J7" i="23"/>
  <c r="I7" i="23"/>
  <c r="H7" i="23"/>
  <c r="G7" i="23"/>
  <c r="F7" i="23"/>
  <c r="E7" i="23"/>
  <c r="R6" i="23"/>
  <c r="P6" i="23"/>
  <c r="O6" i="23"/>
  <c r="N6" i="23"/>
  <c r="M6" i="23"/>
  <c r="L6" i="23"/>
  <c r="K6" i="23"/>
  <c r="J6" i="23"/>
  <c r="I6" i="23"/>
  <c r="H6" i="23"/>
  <c r="G6" i="23"/>
  <c r="F6" i="23"/>
  <c r="E6" i="23"/>
  <c r="S5" i="23"/>
  <c r="R5" i="23"/>
  <c r="Q5" i="23"/>
  <c r="P5" i="23"/>
  <c r="O5" i="23"/>
  <c r="N5" i="23"/>
  <c r="M5" i="23"/>
  <c r="L5" i="23"/>
  <c r="K5" i="23"/>
  <c r="J5" i="23"/>
  <c r="I5" i="23"/>
  <c r="H5" i="23"/>
  <c r="G5" i="23"/>
  <c r="F5" i="9" l="1"/>
  <c r="L7" i="9" l="1"/>
  <c r="O7" i="9"/>
  <c r="E11" i="10" l="1"/>
  <c r="F11" i="10"/>
  <c r="G11" i="10"/>
  <c r="H11" i="10"/>
  <c r="I11" i="10"/>
  <c r="D12" i="10"/>
  <c r="E12" i="10"/>
  <c r="F12" i="10"/>
  <c r="G12" i="10"/>
  <c r="D13" i="10"/>
  <c r="E13" i="10"/>
  <c r="F13" i="10"/>
  <c r="G13" i="10"/>
  <c r="D14" i="10"/>
  <c r="E14" i="10"/>
  <c r="F14" i="10"/>
  <c r="G14" i="10"/>
  <c r="G15" i="8" l="1"/>
  <c r="O8" i="9" l="1"/>
  <c r="L8" i="9"/>
  <c r="E9" i="8" l="1"/>
  <c r="E8" i="8"/>
  <c r="E7" i="8"/>
  <c r="E6" i="8"/>
  <c r="D8" i="9"/>
  <c r="D7" i="9"/>
  <c r="D6" i="9"/>
  <c r="F7" i="9"/>
  <c r="Q15" i="9"/>
  <c r="P15" i="9"/>
  <c r="O15" i="9"/>
  <c r="M15" i="9"/>
  <c r="N17" i="9"/>
  <c r="N16" i="9"/>
  <c r="N15" i="9"/>
  <c r="L17" i="9"/>
  <c r="L16" i="9"/>
  <c r="L15" i="9"/>
  <c r="J17" i="9"/>
  <c r="J16" i="9"/>
  <c r="J15" i="9"/>
  <c r="I17" i="9"/>
  <c r="I16" i="9"/>
  <c r="I15" i="9"/>
  <c r="G17" i="9"/>
  <c r="G16" i="9"/>
  <c r="G15" i="9"/>
  <c r="F17" i="9"/>
  <c r="F16" i="9"/>
  <c r="F15" i="9"/>
  <c r="E17" i="9"/>
  <c r="E16" i="9"/>
  <c r="E15" i="9"/>
  <c r="R6" i="9"/>
  <c r="R5" i="9"/>
  <c r="Q6" i="9"/>
  <c r="Q5" i="9"/>
  <c r="P6" i="9"/>
  <c r="P5" i="9"/>
  <c r="O5" i="9"/>
  <c r="O6" i="9"/>
  <c r="N6" i="9"/>
  <c r="N5" i="9"/>
  <c r="M8" i="9"/>
  <c r="M7" i="9"/>
  <c r="M6" i="9"/>
  <c r="M5" i="9"/>
  <c r="L6" i="9"/>
  <c r="L5" i="9"/>
  <c r="K8" i="9"/>
  <c r="K7" i="9"/>
  <c r="K6" i="9"/>
  <c r="K5" i="9"/>
  <c r="J7" i="9"/>
  <c r="J6" i="9"/>
  <c r="J5" i="9"/>
  <c r="I8" i="9"/>
  <c r="I7" i="9"/>
  <c r="I6" i="9"/>
  <c r="I5" i="9"/>
  <c r="H8" i="9"/>
  <c r="H7" i="9"/>
  <c r="H6" i="9"/>
  <c r="H5" i="9"/>
  <c r="G8" i="9"/>
  <c r="G7" i="9"/>
  <c r="G6" i="9"/>
  <c r="G5" i="9"/>
  <c r="F8" i="9"/>
  <c r="E8" i="9"/>
  <c r="E7" i="9"/>
  <c r="E6" i="9"/>
  <c r="Y25" i="7"/>
  <c r="X41" i="7"/>
  <c r="X40" i="7"/>
  <c r="X39" i="7"/>
  <c r="X38" i="7"/>
  <c r="X37" i="7"/>
  <c r="X36" i="7"/>
  <c r="X35" i="7"/>
  <c r="X34" i="7"/>
  <c r="X33" i="7"/>
  <c r="X32" i="7"/>
  <c r="X31" i="7"/>
  <c r="X30" i="7"/>
  <c r="X29" i="7"/>
  <c r="X28" i="7"/>
  <c r="X27" i="7"/>
  <c r="X26" i="7"/>
  <c r="X25" i="7"/>
  <c r="W25" i="7"/>
  <c r="V41" i="7"/>
  <c r="V40" i="7"/>
  <c r="V39" i="7"/>
  <c r="V38" i="7"/>
  <c r="V37" i="7"/>
  <c r="V36" i="7"/>
  <c r="V35" i="7"/>
  <c r="V34" i="7"/>
  <c r="V33" i="7"/>
  <c r="V32" i="7"/>
  <c r="V31" i="7"/>
  <c r="V30" i="7"/>
  <c r="V29" i="7"/>
  <c r="V28" i="7"/>
  <c r="V27" i="7"/>
  <c r="V26" i="7"/>
  <c r="V25" i="7"/>
  <c r="U41" i="7"/>
  <c r="U40" i="7"/>
  <c r="U39" i="7"/>
  <c r="U38" i="7"/>
  <c r="U37" i="7"/>
  <c r="U36" i="7"/>
  <c r="U35" i="7"/>
  <c r="U34" i="7"/>
  <c r="U33" i="7"/>
  <c r="U32" i="7"/>
  <c r="U31" i="7"/>
  <c r="U30" i="7"/>
  <c r="U29" i="7"/>
  <c r="U28" i="7"/>
  <c r="U27" i="7"/>
  <c r="U26" i="7"/>
  <c r="U25" i="7"/>
  <c r="T41" i="7"/>
  <c r="T40" i="7"/>
  <c r="T39" i="7"/>
  <c r="T38" i="7"/>
  <c r="T37" i="7"/>
  <c r="T36" i="7"/>
  <c r="T35" i="7"/>
  <c r="T34" i="7"/>
  <c r="T33" i="7"/>
  <c r="T32" i="7"/>
  <c r="T31" i="7"/>
  <c r="T30" i="7"/>
  <c r="T29" i="7"/>
  <c r="T28" i="7"/>
  <c r="T27" i="7"/>
  <c r="T26" i="7"/>
  <c r="T25" i="7"/>
  <c r="S41" i="7"/>
  <c r="S40" i="7"/>
  <c r="S39" i="7"/>
  <c r="S38" i="7"/>
  <c r="S37" i="7"/>
  <c r="S36" i="7"/>
  <c r="S35" i="7"/>
  <c r="S34" i="7"/>
  <c r="S33" i="7"/>
  <c r="S32" i="7"/>
  <c r="S31" i="7"/>
  <c r="S30" i="7"/>
  <c r="S29" i="7"/>
  <c r="S28" i="7"/>
  <c r="S27" i="7"/>
  <c r="S26" i="7"/>
  <c r="S25" i="7"/>
  <c r="R41" i="7"/>
  <c r="R40" i="7"/>
  <c r="R39" i="7"/>
  <c r="R38" i="7"/>
  <c r="R37" i="7"/>
  <c r="R36" i="7"/>
  <c r="R35" i="7"/>
  <c r="R34" i="7"/>
  <c r="R33" i="7"/>
  <c r="R32" i="7"/>
  <c r="R31" i="7"/>
  <c r="R30" i="7"/>
  <c r="R29" i="7"/>
  <c r="R28" i="7"/>
  <c r="R27" i="7"/>
  <c r="R26" i="7"/>
  <c r="R25" i="7"/>
  <c r="Q41" i="7"/>
  <c r="Q40" i="7"/>
  <c r="Q39" i="7"/>
  <c r="Q38" i="7"/>
  <c r="Q37" i="7"/>
  <c r="Q36" i="7"/>
  <c r="Q35" i="7"/>
  <c r="Q34" i="7"/>
  <c r="Q33" i="7"/>
  <c r="Q32" i="7"/>
  <c r="Q31" i="7"/>
  <c r="Q30" i="7"/>
  <c r="Q29" i="7"/>
  <c r="Q28" i="7"/>
  <c r="Q27" i="7"/>
  <c r="Q26" i="7"/>
  <c r="S5" i="8"/>
  <c r="R10" i="8"/>
  <c r="R9" i="8"/>
  <c r="R8" i="8"/>
  <c r="R7" i="8"/>
  <c r="R6" i="8"/>
  <c r="R5" i="8"/>
  <c r="Q5" i="8"/>
  <c r="P20" i="8"/>
  <c r="P19" i="8"/>
  <c r="P18" i="8"/>
  <c r="P17" i="8"/>
  <c r="P16" i="8"/>
  <c r="P15" i="8"/>
  <c r="P14" i="8"/>
  <c r="P13" i="8"/>
  <c r="P12" i="8"/>
  <c r="P11" i="8"/>
  <c r="P10" i="8"/>
  <c r="P9" i="8"/>
  <c r="P8" i="8"/>
  <c r="P7" i="8"/>
  <c r="P6" i="8"/>
  <c r="P5" i="8"/>
  <c r="O10" i="8"/>
  <c r="O9" i="8"/>
  <c r="O8" i="8"/>
  <c r="O7" i="8"/>
  <c r="O6" i="8"/>
  <c r="O5" i="8"/>
  <c r="N20" i="8"/>
  <c r="N19" i="8"/>
  <c r="N18" i="8"/>
  <c r="N17" i="8"/>
  <c r="N16" i="8"/>
  <c r="N15" i="8"/>
  <c r="N14" i="8"/>
  <c r="N12" i="8"/>
  <c r="N10" i="8"/>
  <c r="N9" i="8"/>
  <c r="N8" i="8"/>
  <c r="N7" i="8"/>
  <c r="N6" i="8"/>
  <c r="N5" i="8"/>
  <c r="M20" i="8"/>
  <c r="M19" i="8"/>
  <c r="M18" i="8"/>
  <c r="M17" i="8"/>
  <c r="M16" i="8"/>
  <c r="M15" i="8"/>
  <c r="M14" i="8"/>
  <c r="M12" i="8"/>
  <c r="M11" i="8"/>
  <c r="M10" i="8"/>
  <c r="M9" i="8"/>
  <c r="M8" i="8"/>
  <c r="M7" i="8"/>
  <c r="M6" i="8"/>
  <c r="M5" i="8"/>
  <c r="L20" i="8"/>
  <c r="L19" i="8"/>
  <c r="L18" i="8"/>
  <c r="L17" i="8"/>
  <c r="L16" i="8"/>
  <c r="L15" i="8"/>
  <c r="L14" i="8"/>
  <c r="L13" i="8"/>
  <c r="L12" i="8"/>
  <c r="L11" i="8"/>
  <c r="L10" i="8"/>
  <c r="L9" i="8"/>
  <c r="L8" i="8"/>
  <c r="L7" i="8"/>
  <c r="L6" i="8"/>
  <c r="L5" i="8"/>
  <c r="K20" i="8"/>
  <c r="K19" i="8"/>
  <c r="K18" i="8"/>
  <c r="K17" i="8"/>
  <c r="K16" i="8"/>
  <c r="K15" i="8"/>
  <c r="K14" i="8"/>
  <c r="K13" i="8"/>
  <c r="K12" i="8"/>
  <c r="K11" i="8"/>
  <c r="K10" i="8"/>
  <c r="K9" i="8"/>
  <c r="K8" i="8"/>
  <c r="K7" i="8"/>
  <c r="K6" i="8"/>
  <c r="K5" i="8"/>
  <c r="J20" i="8"/>
  <c r="J19" i="8"/>
  <c r="J18" i="8"/>
  <c r="J17" i="8"/>
  <c r="J16" i="8"/>
  <c r="J15" i="8"/>
  <c r="J14" i="8"/>
  <c r="J13" i="8"/>
  <c r="J12" i="8"/>
  <c r="J11" i="8"/>
  <c r="J10" i="8"/>
  <c r="J9" i="8"/>
  <c r="J8" i="8"/>
  <c r="J7" i="8"/>
  <c r="J6" i="8"/>
  <c r="J5" i="8"/>
  <c r="I20" i="8"/>
  <c r="I19" i="8"/>
  <c r="I18" i="8"/>
  <c r="I17" i="8"/>
  <c r="I16" i="8"/>
  <c r="I15" i="8"/>
  <c r="I14" i="8"/>
  <c r="I13" i="8"/>
  <c r="I12" i="8"/>
  <c r="I11" i="8"/>
  <c r="I10" i="8"/>
  <c r="I9" i="8"/>
  <c r="I8" i="8"/>
  <c r="I7" i="8"/>
  <c r="I6" i="8"/>
  <c r="I5" i="8"/>
  <c r="H20" i="8"/>
  <c r="H19" i="8"/>
  <c r="H18" i="8"/>
  <c r="H17" i="8"/>
  <c r="H16" i="8"/>
  <c r="H15" i="8"/>
  <c r="H14" i="8"/>
  <c r="H13" i="8"/>
  <c r="H12" i="8"/>
  <c r="H11" i="8"/>
  <c r="H10" i="8"/>
  <c r="H9" i="8"/>
  <c r="H8" i="8"/>
  <c r="H7" i="8"/>
  <c r="H6" i="8"/>
  <c r="H5" i="8"/>
  <c r="F6" i="8"/>
  <c r="G20" i="8"/>
  <c r="G19" i="8"/>
  <c r="G18" i="8"/>
  <c r="G17" i="8"/>
  <c r="G16" i="8"/>
  <c r="G14" i="8"/>
  <c r="G13" i="8"/>
  <c r="G12" i="8"/>
  <c r="G11" i="8"/>
  <c r="G10" i="8"/>
  <c r="G9" i="8"/>
  <c r="G8" i="8"/>
  <c r="G7" i="8"/>
  <c r="G6" i="8"/>
  <c r="G5" i="8"/>
  <c r="F20" i="8"/>
  <c r="F19" i="8"/>
  <c r="F18" i="8"/>
  <c r="F17" i="8"/>
  <c r="F16" i="8"/>
  <c r="F15" i="8"/>
  <c r="F14" i="8"/>
  <c r="F13" i="8"/>
  <c r="F12" i="8"/>
  <c r="F11" i="8"/>
  <c r="F10" i="8"/>
  <c r="F9" i="8"/>
  <c r="F8" i="8"/>
  <c r="F7" i="8"/>
  <c r="D18" i="6"/>
  <c r="D17" i="6"/>
  <c r="D16" i="6"/>
  <c r="D15" i="6"/>
  <c r="D14" i="6"/>
  <c r="D13" i="6"/>
  <c r="D12" i="6"/>
  <c r="D11" i="6"/>
  <c r="D10" i="6"/>
  <c r="D9" i="6"/>
  <c r="D8" i="6"/>
  <c r="D7" i="6"/>
  <c r="D6" i="6"/>
  <c r="U18" i="6"/>
  <c r="U17" i="6"/>
  <c r="U16" i="6"/>
  <c r="U15" i="6"/>
  <c r="U14" i="6"/>
  <c r="U13" i="6"/>
  <c r="U12" i="6"/>
  <c r="U11" i="6"/>
  <c r="U10" i="6"/>
  <c r="U9" i="6"/>
  <c r="U8" i="6"/>
  <c r="U7" i="6"/>
  <c r="U6" i="6"/>
  <c r="K5" i="6"/>
  <c r="J5" i="6"/>
  <c r="I18" i="6"/>
  <c r="I17" i="6"/>
  <c r="I16" i="6"/>
  <c r="I15" i="6"/>
  <c r="I14" i="6"/>
  <c r="I13" i="6"/>
  <c r="I12" i="6"/>
  <c r="I11" i="6"/>
  <c r="I10" i="6"/>
  <c r="I9" i="6"/>
  <c r="I8" i="6"/>
  <c r="I7" i="6"/>
  <c r="I6" i="6"/>
  <c r="I5" i="6"/>
  <c r="H18" i="6"/>
  <c r="H17" i="6"/>
  <c r="H16" i="6"/>
  <c r="H15" i="6"/>
  <c r="H14" i="6"/>
  <c r="H13" i="6"/>
  <c r="H12" i="6"/>
  <c r="H11" i="6"/>
  <c r="H10" i="6"/>
  <c r="H9" i="6"/>
  <c r="H8" i="6"/>
  <c r="H7" i="6"/>
  <c r="H6" i="6"/>
  <c r="H5" i="6"/>
  <c r="G18" i="6"/>
  <c r="G17" i="6"/>
  <c r="G16" i="6"/>
  <c r="G15" i="6"/>
  <c r="G14" i="6"/>
  <c r="G13" i="6"/>
  <c r="G12" i="6"/>
  <c r="G11" i="6"/>
  <c r="G10" i="6"/>
  <c r="G9" i="6"/>
  <c r="G8" i="6"/>
  <c r="G7" i="6"/>
  <c r="G6" i="6"/>
  <c r="G5" i="6"/>
  <c r="F18" i="6"/>
  <c r="F17" i="6"/>
  <c r="F16" i="6"/>
  <c r="F15" i="6"/>
  <c r="F14" i="6"/>
  <c r="F13" i="6"/>
  <c r="F12" i="6"/>
  <c r="F11" i="6"/>
  <c r="F10" i="6"/>
  <c r="F9" i="6"/>
  <c r="F8" i="6"/>
  <c r="F7" i="6"/>
  <c r="F6" i="6"/>
  <c r="F5" i="6"/>
  <c r="E18" i="6"/>
  <c r="E17" i="6"/>
  <c r="E16" i="6"/>
  <c r="E15" i="6"/>
  <c r="E14" i="6"/>
  <c r="E13" i="6"/>
  <c r="E12" i="6"/>
  <c r="E11" i="6"/>
  <c r="E10" i="6"/>
  <c r="E9" i="6"/>
  <c r="E8" i="6"/>
  <c r="E7" i="6"/>
  <c r="E6" i="6"/>
  <c r="E5" i="6"/>
  <c r="H5" i="5"/>
  <c r="G5" i="5"/>
  <c r="F17" i="5"/>
  <c r="F5" i="5"/>
  <c r="E17" i="5"/>
  <c r="E5" i="5"/>
  <c r="D17" i="5"/>
  <c r="I26" i="4"/>
  <c r="H26" i="4"/>
  <c r="G26" i="4"/>
  <c r="F42" i="4"/>
  <c r="F41" i="4"/>
  <c r="F40" i="4"/>
  <c r="F39" i="4"/>
  <c r="F38" i="4"/>
  <c r="F37" i="4"/>
  <c r="F36" i="4"/>
  <c r="F35" i="4"/>
  <c r="F34" i="4"/>
  <c r="F33" i="4"/>
  <c r="F32" i="4"/>
  <c r="F31" i="4"/>
  <c r="F30" i="4"/>
  <c r="F29" i="4"/>
  <c r="F28" i="4"/>
  <c r="F27" i="4"/>
  <c r="F26" i="4"/>
  <c r="E42" i="4"/>
  <c r="E41" i="4"/>
  <c r="E40" i="4"/>
  <c r="E39" i="4"/>
  <c r="E38" i="4"/>
  <c r="E37" i="4"/>
  <c r="E36" i="4"/>
  <c r="E35" i="4"/>
  <c r="E34" i="4"/>
  <c r="E33" i="4"/>
  <c r="E32" i="4"/>
  <c r="E31" i="4"/>
  <c r="E30" i="4"/>
  <c r="E29" i="4"/>
  <c r="E28" i="4"/>
  <c r="E27" i="4"/>
  <c r="E26" i="4"/>
  <c r="D42" i="4"/>
  <c r="D41" i="4"/>
  <c r="D40" i="4"/>
  <c r="D39" i="4"/>
  <c r="D38" i="4"/>
  <c r="D37" i="4"/>
  <c r="D36" i="4"/>
  <c r="D35" i="4"/>
  <c r="D34" i="4"/>
  <c r="D33" i="4"/>
  <c r="D32" i="4"/>
  <c r="D31" i="4"/>
  <c r="D30" i="4"/>
  <c r="D29" i="4"/>
  <c r="D28" i="4"/>
  <c r="D27" i="4"/>
  <c r="E59" i="7" l="1"/>
  <c r="F59" i="7" s="1"/>
  <c r="G59" i="7" s="1"/>
  <c r="H59" i="7" s="1"/>
  <c r="E58" i="7"/>
  <c r="F58" i="7" s="1"/>
  <c r="G58" i="7" s="1"/>
  <c r="H58" i="7" s="1"/>
  <c r="E57" i="7"/>
  <c r="F57" i="7" s="1"/>
  <c r="G57" i="7" s="1"/>
  <c r="H57" i="7" s="1"/>
  <c r="E56" i="7"/>
  <c r="F56" i="7" s="1"/>
  <c r="G56" i="7" s="1"/>
  <c r="H56" i="7" s="1"/>
  <c r="E55" i="7"/>
  <c r="F55" i="7" s="1"/>
  <c r="G55" i="7" s="1"/>
  <c r="H55" i="7" s="1"/>
  <c r="E54" i="7"/>
  <c r="F54" i="7" s="1"/>
  <c r="G54" i="7" s="1"/>
  <c r="H54" i="7" s="1"/>
  <c r="E53" i="7"/>
  <c r="F53" i="7" s="1"/>
  <c r="G53" i="7" s="1"/>
  <c r="H53" i="7" s="1"/>
  <c r="E52" i="7"/>
  <c r="F52" i="7" s="1"/>
  <c r="G52" i="7" s="1"/>
  <c r="H52" i="7" s="1"/>
  <c r="E51" i="7"/>
  <c r="F51" i="7" s="1"/>
  <c r="G51" i="7" s="1"/>
  <c r="H51" i="7" s="1"/>
  <c r="E50" i="7"/>
  <c r="F50" i="7" s="1"/>
  <c r="G50" i="7" s="1"/>
  <c r="H50" i="7" s="1"/>
  <c r="E49" i="7"/>
  <c r="F49" i="7" s="1"/>
  <c r="G49" i="7" s="1"/>
  <c r="H49" i="7" s="1"/>
  <c r="E48" i="7"/>
  <c r="F48" i="7" s="1"/>
  <c r="G48" i="7" s="1"/>
  <c r="H48" i="7" s="1"/>
  <c r="E47" i="7"/>
  <c r="F47" i="7" s="1"/>
  <c r="G47" i="7" s="1"/>
  <c r="H47" i="7" s="1"/>
  <c r="E46" i="7"/>
  <c r="F46" i="7" s="1"/>
  <c r="G46" i="7" s="1"/>
  <c r="H46" i="7" s="1"/>
  <c r="E45" i="7"/>
  <c r="F45" i="7" s="1"/>
  <c r="G45" i="7" s="1"/>
  <c r="H45" i="7" s="1"/>
  <c r="E44" i="7"/>
  <c r="F44" i="7" s="1"/>
  <c r="G44" i="7" s="1"/>
  <c r="H44" i="7" s="1"/>
</calcChain>
</file>

<file path=xl/sharedStrings.xml><?xml version="1.0" encoding="utf-8"?>
<sst xmlns="http://schemas.openxmlformats.org/spreadsheetml/2006/main" count="1965" uniqueCount="544">
  <si>
    <t>[桜台・松園・緑が丘・高松・長田町・新田町方面]</t>
    <rPh sb="1" eb="3">
      <t>サクラダイ</t>
    </rPh>
    <rPh sb="4" eb="6">
      <t>マツゾノ</t>
    </rPh>
    <rPh sb="7" eb="8">
      <t>ミドリ</t>
    </rPh>
    <rPh sb="9" eb="10">
      <t>オカ</t>
    </rPh>
    <rPh sb="11" eb="13">
      <t>タカマツ</t>
    </rPh>
    <rPh sb="14" eb="17">
      <t>ナガタチョウ</t>
    </rPh>
    <rPh sb="18" eb="21">
      <t>シンデンマチ</t>
    </rPh>
    <rPh sb="21" eb="23">
      <t>ホウメン</t>
    </rPh>
    <phoneticPr fontId="1"/>
  </si>
  <si>
    <t>盛岡南ﾄﾞﾗｲﾋﾞﾝｸﾞｽｸｰﾙ</t>
    <rPh sb="0" eb="2">
      <t>モリオカ</t>
    </rPh>
    <rPh sb="2" eb="3">
      <t>ミナミ</t>
    </rPh>
    <phoneticPr fontId="1"/>
  </si>
  <si>
    <t>小鳥沢１丁目</t>
    <rPh sb="0" eb="3">
      <t>コトリサワ</t>
    </rPh>
    <rPh sb="4" eb="6">
      <t>チョウメ</t>
    </rPh>
    <phoneticPr fontId="1"/>
  </si>
  <si>
    <t>盛岡三高前</t>
    <rPh sb="0" eb="2">
      <t>モリオカ</t>
    </rPh>
    <rPh sb="2" eb="4">
      <t>サンコウ</t>
    </rPh>
    <rPh sb="4" eb="5">
      <t>マエ</t>
    </rPh>
    <phoneticPr fontId="1"/>
  </si>
  <si>
    <t>もりしん高松支店</t>
    <rPh sb="4" eb="6">
      <t>タカマツ</t>
    </rPh>
    <rPh sb="6" eb="8">
      <t>シテン</t>
    </rPh>
    <phoneticPr fontId="1"/>
  </si>
  <si>
    <t>袴田ガラス店</t>
    <rPh sb="0" eb="2">
      <t>ハカマダ</t>
    </rPh>
    <rPh sb="5" eb="6">
      <t>テン</t>
    </rPh>
    <phoneticPr fontId="1"/>
  </si>
  <si>
    <t>高新酒店</t>
    <rPh sb="0" eb="2">
      <t>タカシン</t>
    </rPh>
    <rPh sb="2" eb="4">
      <t>サケテン</t>
    </rPh>
    <phoneticPr fontId="1"/>
  </si>
  <si>
    <t>盛岡南ﾄﾞﾗｲﾋﾞﾝｸﾞｽｸｰﾙ</t>
    <rPh sb="0" eb="3">
      <t>モリオカミナミ</t>
    </rPh>
    <phoneticPr fontId="1"/>
  </si>
  <si>
    <t>送りのみ</t>
    <rPh sb="0" eb="1">
      <t>オク</t>
    </rPh>
    <phoneticPr fontId="1"/>
  </si>
  <si>
    <t>[矢巾・東見前・手代森・門・東安庭方面]</t>
    <rPh sb="1" eb="3">
      <t>ヤハバ</t>
    </rPh>
    <rPh sb="4" eb="5">
      <t>ヒガシ</t>
    </rPh>
    <rPh sb="5" eb="7">
      <t>ミルマエ</t>
    </rPh>
    <rPh sb="8" eb="11">
      <t>テシロモリ</t>
    </rPh>
    <rPh sb="12" eb="13">
      <t>カド</t>
    </rPh>
    <rPh sb="14" eb="15">
      <t>ヒガシ</t>
    </rPh>
    <rPh sb="15" eb="17">
      <t>アニワ</t>
    </rPh>
    <rPh sb="17" eb="19">
      <t>ホウメン</t>
    </rPh>
    <phoneticPr fontId="1"/>
  </si>
  <si>
    <t>矢巾町役場東側入口</t>
    <rPh sb="0" eb="5">
      <t>ヤハバチョウヤクバ</t>
    </rPh>
    <rPh sb="5" eb="7">
      <t>ヒガシガワ</t>
    </rPh>
    <rPh sb="7" eb="9">
      <t>イリグチ</t>
    </rPh>
    <phoneticPr fontId="1"/>
  </si>
  <si>
    <t>産業技術短大正門</t>
    <rPh sb="0" eb="2">
      <t>サンギョウ</t>
    </rPh>
    <rPh sb="2" eb="4">
      <t>ギジュツ</t>
    </rPh>
    <rPh sb="4" eb="6">
      <t>タンダイ</t>
    </rPh>
    <rPh sb="6" eb="8">
      <t>セイモン</t>
    </rPh>
    <phoneticPr fontId="1"/>
  </si>
  <si>
    <t>矢幅駅前</t>
    <rPh sb="0" eb="2">
      <t>ヤハバ</t>
    </rPh>
    <rPh sb="2" eb="4">
      <t>エキマエ</t>
    </rPh>
    <phoneticPr fontId="1"/>
  </si>
  <si>
    <t>不来方高校正門</t>
    <rPh sb="0" eb="3">
      <t>コズカタ</t>
    </rPh>
    <rPh sb="3" eb="5">
      <t>コウコウ</t>
    </rPh>
    <rPh sb="5" eb="7">
      <t>セイモン</t>
    </rPh>
    <phoneticPr fontId="1"/>
  </si>
  <si>
    <t>岩手医大正門</t>
    <rPh sb="0" eb="4">
      <t>イワテイダイ</t>
    </rPh>
    <rPh sb="4" eb="6">
      <t>セイモン</t>
    </rPh>
    <phoneticPr fontId="1"/>
  </si>
  <si>
    <t>矢巾口</t>
    <rPh sb="0" eb="3">
      <t>ヤハバグチ</t>
    </rPh>
    <phoneticPr fontId="1"/>
  </si>
  <si>
    <t>ｾﾌﾞﾝｲﾚﾌﾞﾝ盛岡手代森店</t>
    <rPh sb="9" eb="11">
      <t>モリオカ</t>
    </rPh>
    <rPh sb="11" eb="14">
      <t>テシロモリ</t>
    </rPh>
    <rPh sb="14" eb="15">
      <t>テン</t>
    </rPh>
    <phoneticPr fontId="1"/>
  </si>
  <si>
    <t>ｾﾌﾞﾝｲﾚﾌﾞﾝ矢巾町高田店</t>
    <rPh sb="9" eb="12">
      <t>ヤハバチョウ</t>
    </rPh>
    <rPh sb="12" eb="14">
      <t>タカダ</t>
    </rPh>
    <rPh sb="14" eb="15">
      <t>テン</t>
    </rPh>
    <phoneticPr fontId="1"/>
  </si>
  <si>
    <t>都南病院</t>
    <rPh sb="0" eb="2">
      <t>トナン</t>
    </rPh>
    <rPh sb="2" eb="4">
      <t>ビョウイン</t>
    </rPh>
    <phoneticPr fontId="1"/>
  </si>
  <si>
    <t>ジョイス東安庭店</t>
    <rPh sb="4" eb="5">
      <t>ヒガシ</t>
    </rPh>
    <rPh sb="5" eb="7">
      <t>ヤスニワ</t>
    </rPh>
    <rPh sb="7" eb="8">
      <t>テン</t>
    </rPh>
    <phoneticPr fontId="1"/>
  </si>
  <si>
    <t>商工会議所</t>
    <rPh sb="0" eb="2">
      <t>ショウコウ</t>
    </rPh>
    <rPh sb="2" eb="5">
      <t>カイギショ</t>
    </rPh>
    <phoneticPr fontId="1"/>
  </si>
  <si>
    <t>マルイチ本宮店</t>
    <rPh sb="4" eb="6">
      <t>モトミヤ</t>
    </rPh>
    <rPh sb="6" eb="7">
      <t>テン</t>
    </rPh>
    <phoneticPr fontId="1"/>
  </si>
  <si>
    <t>JA御所支所</t>
    <rPh sb="2" eb="6">
      <t>ゴショシショ</t>
    </rPh>
    <phoneticPr fontId="1"/>
  </si>
  <si>
    <t>中島</t>
    <rPh sb="0" eb="2">
      <t>ナカジマ</t>
    </rPh>
    <phoneticPr fontId="1"/>
  </si>
  <si>
    <t>駒木野</t>
    <rPh sb="0" eb="3">
      <t>コマキノ</t>
    </rPh>
    <phoneticPr fontId="1"/>
  </si>
  <si>
    <t>JA西山支所</t>
    <rPh sb="2" eb="4">
      <t>ニシヤマ</t>
    </rPh>
    <rPh sb="4" eb="6">
      <t>シショ</t>
    </rPh>
    <phoneticPr fontId="1"/>
  </si>
  <si>
    <t>ビッグハウス前</t>
    <rPh sb="6" eb="7">
      <t>マエ</t>
    </rPh>
    <phoneticPr fontId="1"/>
  </si>
  <si>
    <t>JA雫石支所</t>
    <rPh sb="2" eb="4">
      <t>シズクイシ</t>
    </rPh>
    <rPh sb="4" eb="6">
      <t>シショ</t>
    </rPh>
    <phoneticPr fontId="1"/>
  </si>
  <si>
    <t>東町</t>
    <rPh sb="0" eb="2">
      <t>ヒガシマチ</t>
    </rPh>
    <phoneticPr fontId="1"/>
  </si>
  <si>
    <t>つなぎ十文字</t>
    <rPh sb="3" eb="6">
      <t>ジュウモンジ</t>
    </rPh>
    <phoneticPr fontId="1"/>
  </si>
  <si>
    <t>[雫石・大釜・繋方面]</t>
    <rPh sb="1" eb="3">
      <t>シズクイシ</t>
    </rPh>
    <rPh sb="4" eb="6">
      <t>オオガマ</t>
    </rPh>
    <rPh sb="7" eb="8">
      <t>ツナギ</t>
    </rPh>
    <rPh sb="8" eb="10">
      <t>ホウメン</t>
    </rPh>
    <phoneticPr fontId="1"/>
  </si>
  <si>
    <t>[湯沢団地・流通センター・西見前・永井方面]</t>
    <rPh sb="1" eb="3">
      <t>ユザワ</t>
    </rPh>
    <rPh sb="3" eb="5">
      <t>ダンチ</t>
    </rPh>
    <rPh sb="6" eb="8">
      <t>リュウツウ</t>
    </rPh>
    <rPh sb="13" eb="16">
      <t>ニシミルマエ</t>
    </rPh>
    <rPh sb="17" eb="19">
      <t>ナガイ</t>
    </rPh>
    <rPh sb="19" eb="21">
      <t>ホウメン</t>
    </rPh>
    <phoneticPr fontId="1"/>
  </si>
  <si>
    <t>盛岡工業高校</t>
    <rPh sb="0" eb="2">
      <t>モリオカ</t>
    </rPh>
    <rPh sb="2" eb="4">
      <t>コウギョウ</t>
    </rPh>
    <rPh sb="4" eb="6">
      <t>コウコウ</t>
    </rPh>
    <phoneticPr fontId="1"/>
  </si>
  <si>
    <t>湯沢団地Aコープ</t>
    <rPh sb="0" eb="2">
      <t>ユザワ</t>
    </rPh>
    <rPh sb="2" eb="4">
      <t>ダンチ</t>
    </rPh>
    <phoneticPr fontId="1"/>
  </si>
  <si>
    <t>陸運局前</t>
    <rPh sb="0" eb="2">
      <t>リクウン</t>
    </rPh>
    <rPh sb="2" eb="3">
      <t>キョク</t>
    </rPh>
    <rPh sb="3" eb="4">
      <t>マエ</t>
    </rPh>
    <phoneticPr fontId="1"/>
  </si>
  <si>
    <t>ﾛｰｿﾝ流通ｾﾝﾀｰ前</t>
    <rPh sb="4" eb="6">
      <t>リュウツウ</t>
    </rPh>
    <rPh sb="10" eb="11">
      <t>マエ</t>
    </rPh>
    <phoneticPr fontId="1"/>
  </si>
  <si>
    <t>盛岡南高校入口</t>
    <rPh sb="0" eb="2">
      <t>モリオカ</t>
    </rPh>
    <rPh sb="2" eb="3">
      <t>ミナミ</t>
    </rPh>
    <rPh sb="3" eb="5">
      <t>コウコウ</t>
    </rPh>
    <rPh sb="5" eb="6">
      <t>イリ</t>
    </rPh>
    <rPh sb="6" eb="7">
      <t>クチ</t>
    </rPh>
    <phoneticPr fontId="1"/>
  </si>
  <si>
    <t>ジョイス西見前店</t>
    <rPh sb="4" eb="7">
      <t>ニシミルマエ</t>
    </rPh>
    <rPh sb="7" eb="8">
      <t>テン</t>
    </rPh>
    <phoneticPr fontId="1"/>
  </si>
  <si>
    <t>アイリス保育園</t>
    <rPh sb="4" eb="7">
      <t>ホイクエン</t>
    </rPh>
    <phoneticPr fontId="1"/>
  </si>
  <si>
    <t>あおば幼稚園</t>
    <rPh sb="3" eb="6">
      <t>ヨウチエン</t>
    </rPh>
    <phoneticPr fontId="1"/>
  </si>
  <si>
    <t>都南支所西側</t>
    <rPh sb="0" eb="2">
      <t>トナン</t>
    </rPh>
    <rPh sb="2" eb="4">
      <t>シショ</t>
    </rPh>
    <rPh sb="4" eb="6">
      <t>ニシガワ</t>
    </rPh>
    <phoneticPr fontId="1"/>
  </si>
  <si>
    <t>飯岡駐在所</t>
    <rPh sb="0" eb="2">
      <t>イイオカ</t>
    </rPh>
    <rPh sb="2" eb="5">
      <t>チュウザイショ</t>
    </rPh>
    <phoneticPr fontId="1"/>
  </si>
  <si>
    <t>湯沢・西見前線</t>
    <rPh sb="0" eb="2">
      <t>ユザワ</t>
    </rPh>
    <rPh sb="3" eb="6">
      <t>ニシミルマエ</t>
    </rPh>
    <rPh sb="6" eb="7">
      <t>セン</t>
    </rPh>
    <phoneticPr fontId="1"/>
  </si>
  <si>
    <t>雫　石 線</t>
    <rPh sb="0" eb="1">
      <t>シズク</t>
    </rPh>
    <rPh sb="2" eb="3">
      <t>イシ</t>
    </rPh>
    <rPh sb="4" eb="5">
      <t>セン</t>
    </rPh>
    <phoneticPr fontId="1"/>
  </si>
  <si>
    <t>矢巾・手代森線</t>
    <rPh sb="0" eb="2">
      <t>ヤハバ</t>
    </rPh>
    <rPh sb="3" eb="6">
      <t>テシロモリ</t>
    </rPh>
    <rPh sb="6" eb="7">
      <t>セン</t>
    </rPh>
    <phoneticPr fontId="1"/>
  </si>
  <si>
    <t>[三本柳・津志田・仙北・西仙北・本宮方面]</t>
    <rPh sb="1" eb="4">
      <t>サンボンヤナギ</t>
    </rPh>
    <rPh sb="5" eb="8">
      <t>ツシダ</t>
    </rPh>
    <rPh sb="9" eb="11">
      <t>センボク</t>
    </rPh>
    <rPh sb="12" eb="15">
      <t>ニシセンボク</t>
    </rPh>
    <rPh sb="16" eb="18">
      <t>モトミヤ</t>
    </rPh>
    <rPh sb="18" eb="20">
      <t>ホウメン</t>
    </rPh>
    <phoneticPr fontId="1"/>
  </si>
  <si>
    <t>津志田・仙北線</t>
    <rPh sb="0" eb="3">
      <t>ツシダ</t>
    </rPh>
    <rPh sb="4" eb="6">
      <t>センボク</t>
    </rPh>
    <rPh sb="6" eb="7">
      <t>ゼンセン</t>
    </rPh>
    <phoneticPr fontId="1"/>
  </si>
  <si>
    <t>予防医学協会</t>
    <rPh sb="0" eb="2">
      <t>ヨボウ</t>
    </rPh>
    <rPh sb="2" eb="4">
      <t>イガク</t>
    </rPh>
    <rPh sb="4" eb="6">
      <t>キョウカイ</t>
    </rPh>
    <phoneticPr fontId="1"/>
  </si>
  <si>
    <t>ガスト津志田店</t>
    <rPh sb="3" eb="6">
      <t>ツシダ</t>
    </rPh>
    <rPh sb="6" eb="7">
      <t>テン</t>
    </rPh>
    <phoneticPr fontId="1"/>
  </si>
  <si>
    <t>津志田小学校入口</t>
    <rPh sb="0" eb="3">
      <t>ツシダ</t>
    </rPh>
    <rPh sb="3" eb="6">
      <t>ショウガッコウ</t>
    </rPh>
    <rPh sb="6" eb="8">
      <t>イリグチ</t>
    </rPh>
    <phoneticPr fontId="1"/>
  </si>
  <si>
    <t>東北銀行都南支店</t>
    <rPh sb="0" eb="2">
      <t>トウホク</t>
    </rPh>
    <rPh sb="2" eb="4">
      <t>ギンコウ</t>
    </rPh>
    <rPh sb="4" eb="6">
      <t>トナン</t>
    </rPh>
    <rPh sb="6" eb="8">
      <t>シテン</t>
    </rPh>
    <phoneticPr fontId="1"/>
  </si>
  <si>
    <t>日産ひろば前</t>
    <rPh sb="0" eb="2">
      <t>ニッサン</t>
    </rPh>
    <rPh sb="5" eb="6">
      <t>マエ</t>
    </rPh>
    <phoneticPr fontId="1"/>
  </si>
  <si>
    <t>ベルフ仙北店</t>
    <rPh sb="3" eb="5">
      <t>センボク</t>
    </rPh>
    <rPh sb="5" eb="6">
      <t>テン</t>
    </rPh>
    <phoneticPr fontId="1"/>
  </si>
  <si>
    <t>仙北駅西口</t>
    <rPh sb="0" eb="2">
      <t>センボク</t>
    </rPh>
    <rPh sb="2" eb="3">
      <t>エキ</t>
    </rPh>
    <rPh sb="3" eb="5">
      <t>ニシグチ</t>
    </rPh>
    <phoneticPr fontId="1"/>
  </si>
  <si>
    <t>[盛岡駅前・大通り・中央通・南大通・西仙北・本宮方面]</t>
    <rPh sb="1" eb="3">
      <t>モリオカ</t>
    </rPh>
    <rPh sb="3" eb="5">
      <t>エキマエ</t>
    </rPh>
    <rPh sb="6" eb="8">
      <t>オオツウ</t>
    </rPh>
    <rPh sb="10" eb="12">
      <t>チュウオウ</t>
    </rPh>
    <rPh sb="12" eb="13">
      <t>トオ</t>
    </rPh>
    <rPh sb="14" eb="15">
      <t>ミナミ</t>
    </rPh>
    <rPh sb="15" eb="17">
      <t>オオツウ</t>
    </rPh>
    <rPh sb="18" eb="21">
      <t>ニシセンボク</t>
    </rPh>
    <rPh sb="22" eb="24">
      <t>モトミヤ</t>
    </rPh>
    <rPh sb="24" eb="26">
      <t>ホウメン</t>
    </rPh>
    <phoneticPr fontId="1"/>
  </si>
  <si>
    <t>市　内　線</t>
    <rPh sb="0" eb="1">
      <t>シ</t>
    </rPh>
    <rPh sb="2" eb="3">
      <t>ウチ</t>
    </rPh>
    <rPh sb="4" eb="5">
      <t>セン</t>
    </rPh>
    <phoneticPr fontId="1"/>
  </si>
  <si>
    <t>ホテルジン前</t>
    <rPh sb="5" eb="6">
      <t>マエ</t>
    </rPh>
    <phoneticPr fontId="1"/>
  </si>
  <si>
    <t>北日本ﾍｱｽﾀｲﾘｽﾄｶﾚｯｼﾞ</t>
    <rPh sb="0" eb="3">
      <t>キタニホン</t>
    </rPh>
    <phoneticPr fontId="1"/>
  </si>
  <si>
    <t>盛岡ﾍｱﾒｲｸ専門学校</t>
    <rPh sb="0" eb="2">
      <t>モリオカ</t>
    </rPh>
    <rPh sb="7" eb="9">
      <t>センモン</t>
    </rPh>
    <rPh sb="9" eb="11">
      <t>ガッコウ</t>
    </rPh>
    <phoneticPr fontId="1"/>
  </si>
  <si>
    <t>ａｕｼｮｯﾌﾟ盛岡駅前店</t>
    <rPh sb="7" eb="9">
      <t>モリオカ</t>
    </rPh>
    <rPh sb="9" eb="11">
      <t>エキマエ</t>
    </rPh>
    <rPh sb="11" eb="12">
      <t>テン</t>
    </rPh>
    <phoneticPr fontId="1"/>
  </si>
  <si>
    <t>ホテル東日本</t>
    <rPh sb="3" eb="6">
      <t>ヒガシニホン</t>
    </rPh>
    <phoneticPr fontId="1"/>
  </si>
  <si>
    <t>裁判所</t>
    <rPh sb="0" eb="3">
      <t>サイバンショ</t>
    </rPh>
    <phoneticPr fontId="1"/>
  </si>
  <si>
    <t>市役所</t>
    <rPh sb="0" eb="3">
      <t>シヤクショ</t>
    </rPh>
    <phoneticPr fontId="1"/>
  </si>
  <si>
    <t>ﾔﾏｻﾞｷﾃﾞｨﾘｰ中の橋店</t>
    <rPh sb="10" eb="11">
      <t>ナカ</t>
    </rPh>
    <rPh sb="12" eb="13">
      <t>ハシ</t>
    </rPh>
    <rPh sb="13" eb="14">
      <t>テン</t>
    </rPh>
    <phoneticPr fontId="1"/>
  </si>
  <si>
    <t>盛岡商業高校</t>
    <rPh sb="0" eb="2">
      <t>モリオカ</t>
    </rPh>
    <rPh sb="2" eb="4">
      <t>ショウギョウ</t>
    </rPh>
    <rPh sb="4" eb="6">
      <t>コウコウ</t>
    </rPh>
    <phoneticPr fontId="1"/>
  </si>
  <si>
    <t>桜台ﾌﾚｯｼｭささき</t>
    <rPh sb="0" eb="2">
      <t>サクラダイ</t>
    </rPh>
    <phoneticPr fontId="1"/>
  </si>
  <si>
    <t>どさん子松園店</t>
    <rPh sb="3" eb="4">
      <t>コ</t>
    </rPh>
    <rPh sb="4" eb="6">
      <t>マツゾノ</t>
    </rPh>
    <rPh sb="6" eb="7">
      <t>テン</t>
    </rPh>
    <phoneticPr fontId="1"/>
  </si>
  <si>
    <t>松園中学校前</t>
    <rPh sb="0" eb="2">
      <t>マツゾノ</t>
    </rPh>
    <rPh sb="2" eb="5">
      <t>チュウガッコウ</t>
    </rPh>
    <rPh sb="5" eb="6">
      <t>マエ</t>
    </rPh>
    <phoneticPr fontId="1"/>
  </si>
  <si>
    <t>ベルフ松園店北側</t>
    <rPh sb="3" eb="5">
      <t>マツゾノ</t>
    </rPh>
    <rPh sb="5" eb="6">
      <t>テン</t>
    </rPh>
    <rPh sb="6" eb="8">
      <t>キタガワ</t>
    </rPh>
    <phoneticPr fontId="1"/>
  </si>
  <si>
    <t>薬王堂緑が丘店</t>
    <rPh sb="0" eb="3">
      <t>ヤクオウドウ</t>
    </rPh>
    <rPh sb="3" eb="4">
      <t>ミドリ</t>
    </rPh>
    <rPh sb="5" eb="6">
      <t>オカ</t>
    </rPh>
    <rPh sb="6" eb="7">
      <t>テン</t>
    </rPh>
    <phoneticPr fontId="1"/>
  </si>
  <si>
    <t>盛岡調理師専門学校</t>
    <rPh sb="0" eb="2">
      <t>モリオカ</t>
    </rPh>
    <rPh sb="2" eb="5">
      <t>チョウリシ</t>
    </rPh>
    <rPh sb="5" eb="7">
      <t>センモン</t>
    </rPh>
    <rPh sb="7" eb="9">
      <t>ガッコウ</t>
    </rPh>
    <phoneticPr fontId="1"/>
  </si>
  <si>
    <t>一力寿司</t>
    <rPh sb="0" eb="2">
      <t>イチリキ</t>
    </rPh>
    <rPh sb="2" eb="4">
      <t>スシ</t>
    </rPh>
    <phoneticPr fontId="1"/>
  </si>
  <si>
    <t>マルイチ材木町店</t>
    <rPh sb="4" eb="7">
      <t>ザイモクチョウ</t>
    </rPh>
    <rPh sb="7" eb="8">
      <t>テン</t>
    </rPh>
    <phoneticPr fontId="1"/>
  </si>
  <si>
    <t>上野法律ﾋﾞｼﾞﾈｽ専門学校</t>
    <rPh sb="0" eb="2">
      <t>ウエノ</t>
    </rPh>
    <rPh sb="2" eb="4">
      <t>ホウリツ</t>
    </rPh>
    <rPh sb="10" eb="12">
      <t>センモン</t>
    </rPh>
    <rPh sb="12" eb="14">
      <t>ガッコウ</t>
    </rPh>
    <phoneticPr fontId="1"/>
  </si>
  <si>
    <t>大國神社南側</t>
    <rPh sb="0" eb="1">
      <t>ダイ</t>
    </rPh>
    <rPh sb="1" eb="2">
      <t>クニ</t>
    </rPh>
    <rPh sb="2" eb="4">
      <t>ジンジャ</t>
    </rPh>
    <rPh sb="4" eb="6">
      <t>ミナミガワ</t>
    </rPh>
    <phoneticPr fontId="1"/>
  </si>
  <si>
    <t>盛岡スコーレ高校</t>
    <rPh sb="0" eb="2">
      <t>モリオカ</t>
    </rPh>
    <rPh sb="6" eb="8">
      <t>コウコウ</t>
    </rPh>
    <phoneticPr fontId="1"/>
  </si>
  <si>
    <t>[岩手大学生協]</t>
    <rPh sb="1" eb="3">
      <t>イワテ</t>
    </rPh>
    <rPh sb="3" eb="5">
      <t>ダイガク</t>
    </rPh>
    <rPh sb="5" eb="7">
      <t>セイキョウ</t>
    </rPh>
    <phoneticPr fontId="1"/>
  </si>
  <si>
    <t>岩大線</t>
    <rPh sb="0" eb="2">
      <t>ガンダイ</t>
    </rPh>
    <rPh sb="2" eb="3">
      <t>セン</t>
    </rPh>
    <phoneticPr fontId="1"/>
  </si>
  <si>
    <t>岩大生協着</t>
    <rPh sb="0" eb="2">
      <t>ガンダイ</t>
    </rPh>
    <rPh sb="2" eb="4">
      <t>セイキョウ</t>
    </rPh>
    <rPh sb="4" eb="5">
      <t>チャク</t>
    </rPh>
    <phoneticPr fontId="1"/>
  </si>
  <si>
    <t>岩大生協発</t>
    <rPh sb="0" eb="2">
      <t>ガンダイ</t>
    </rPh>
    <rPh sb="2" eb="4">
      <t>セイキョウ</t>
    </rPh>
    <rPh sb="4" eb="5">
      <t>ハツ</t>
    </rPh>
    <phoneticPr fontId="1"/>
  </si>
  <si>
    <t>岩大エクスプレス</t>
    <rPh sb="0" eb="2">
      <t>ガンダイ</t>
    </rPh>
    <phoneticPr fontId="2"/>
  </si>
  <si>
    <t>盛岡大学</t>
    <rPh sb="0" eb="2">
      <t>モリオカ</t>
    </rPh>
    <rPh sb="2" eb="4">
      <t>ダイガク</t>
    </rPh>
    <phoneticPr fontId="1"/>
  </si>
  <si>
    <t>岩手県立大学</t>
    <rPh sb="0" eb="2">
      <t>イワテ</t>
    </rPh>
    <rPh sb="2" eb="4">
      <t>ケンリツ</t>
    </rPh>
    <rPh sb="4" eb="6">
      <t>ダイガク</t>
    </rPh>
    <phoneticPr fontId="1"/>
  </si>
  <si>
    <t>全日</t>
    <rPh sb="0" eb="2">
      <t>ゼンジツ</t>
    </rPh>
    <phoneticPr fontId="1"/>
  </si>
  <si>
    <t>時間応談</t>
    <rPh sb="0" eb="2">
      <t>ジカン</t>
    </rPh>
    <rPh sb="2" eb="4">
      <t>オウダン</t>
    </rPh>
    <phoneticPr fontId="2"/>
  </si>
  <si>
    <t>県立大学・盛岡大学線</t>
    <rPh sb="0" eb="2">
      <t>ケンリツ</t>
    </rPh>
    <rPh sb="2" eb="4">
      <t>ダイガク</t>
    </rPh>
    <rPh sb="5" eb="7">
      <t>モリオカ</t>
    </rPh>
    <rPh sb="7" eb="9">
      <t>ダイガク</t>
    </rPh>
    <rPh sb="9" eb="10">
      <t>セン</t>
    </rPh>
    <phoneticPr fontId="1"/>
  </si>
  <si>
    <t>注）完全予約制の運行となります。時間は受付にご相談ください。</t>
    <rPh sb="0" eb="1">
      <t>チュウ</t>
    </rPh>
    <rPh sb="2" eb="4">
      <t>カンゼン</t>
    </rPh>
    <rPh sb="4" eb="6">
      <t>ヨヤク</t>
    </rPh>
    <rPh sb="6" eb="7">
      <t>セイ</t>
    </rPh>
    <rPh sb="8" eb="10">
      <t>ウンコウ</t>
    </rPh>
    <rPh sb="16" eb="18">
      <t>ジカン</t>
    </rPh>
    <rPh sb="19" eb="21">
      <t>ウケツケ</t>
    </rPh>
    <rPh sb="23" eb="25">
      <t>ソウダン</t>
    </rPh>
    <phoneticPr fontId="2"/>
  </si>
  <si>
    <t>あすなろ屋羽場店</t>
    <rPh sb="4" eb="5">
      <t>ヤ</t>
    </rPh>
    <rPh sb="5" eb="7">
      <t>ハバ</t>
    </rPh>
    <rPh sb="7" eb="8">
      <t>テン</t>
    </rPh>
    <phoneticPr fontId="1"/>
  </si>
  <si>
    <t>ユニバース鉈屋町店</t>
    <rPh sb="5" eb="8">
      <t>ナタヤチョウ</t>
    </rPh>
    <rPh sb="8" eb="9">
      <t>テン</t>
    </rPh>
    <phoneticPr fontId="1"/>
  </si>
  <si>
    <t>ｾﾌﾞﾝｲﾚﾌﾞﾝ向中野1丁目店</t>
    <rPh sb="9" eb="12">
      <t>ムカイナカノ</t>
    </rPh>
    <rPh sb="13" eb="15">
      <t>チョウメ</t>
    </rPh>
    <rPh sb="15" eb="16">
      <t>テン</t>
    </rPh>
    <phoneticPr fontId="1"/>
  </si>
  <si>
    <t>盛岡医療福祉専門学校</t>
    <rPh sb="0" eb="2">
      <t>モリオカ</t>
    </rPh>
    <rPh sb="2" eb="4">
      <t>イリョウ</t>
    </rPh>
    <rPh sb="4" eb="6">
      <t>フクシ</t>
    </rPh>
    <rPh sb="6" eb="10">
      <t>センモンガッコウ</t>
    </rPh>
    <phoneticPr fontId="1"/>
  </si>
  <si>
    <t>御明神診療所前</t>
    <rPh sb="0" eb="3">
      <t>オミョウジン</t>
    </rPh>
    <rPh sb="3" eb="6">
      <t>シンリョウジョ</t>
    </rPh>
    <rPh sb="6" eb="7">
      <t>マエ</t>
    </rPh>
    <phoneticPr fontId="1"/>
  </si>
  <si>
    <t>雫石高校前</t>
    <rPh sb="0" eb="2">
      <t>シズクイシ</t>
    </rPh>
    <rPh sb="2" eb="5">
      <t>コウコウマエ</t>
    </rPh>
    <phoneticPr fontId="1"/>
  </si>
  <si>
    <t>―</t>
    <phoneticPr fontId="1"/>
  </si>
  <si>
    <t>セザンヌ</t>
    <phoneticPr fontId="1"/>
  </si>
  <si>
    <t>スーパーいのうえ</t>
    <phoneticPr fontId="1"/>
  </si>
  <si>
    <t>①</t>
    <phoneticPr fontId="3"/>
  </si>
  <si>
    <t>②</t>
    <phoneticPr fontId="3"/>
  </si>
  <si>
    <t>③</t>
    <phoneticPr fontId="3"/>
  </si>
  <si>
    <t>④</t>
    <phoneticPr fontId="3"/>
  </si>
  <si>
    <t>　時刻表のない方面への送迎につきましては、直接自動車学校にてご相談ください。</t>
    <phoneticPr fontId="3"/>
  </si>
  <si>
    <t>※9:08</t>
    <phoneticPr fontId="1"/>
  </si>
  <si>
    <t>※9:14</t>
    <phoneticPr fontId="1"/>
  </si>
  <si>
    <t>※9:16</t>
    <phoneticPr fontId="1"/>
  </si>
  <si>
    <t>※9:22</t>
    <phoneticPr fontId="1"/>
  </si>
  <si>
    <t>※9:24</t>
    <phoneticPr fontId="1"/>
  </si>
  <si>
    <t>※9:28</t>
    <phoneticPr fontId="1"/>
  </si>
  <si>
    <t>※9:30</t>
    <phoneticPr fontId="1"/>
  </si>
  <si>
    <t>※9:33</t>
    <phoneticPr fontId="1"/>
  </si>
  <si>
    <t>※　要予約</t>
    <rPh sb="2" eb="3">
      <t>ヨウ</t>
    </rPh>
    <rPh sb="3" eb="5">
      <t>ヨヤク</t>
    </rPh>
    <phoneticPr fontId="1"/>
  </si>
  <si>
    <t>※8:50</t>
    <phoneticPr fontId="1"/>
  </si>
  <si>
    <t>※9:11</t>
    <phoneticPr fontId="1"/>
  </si>
  <si>
    <t>※9:32</t>
    <phoneticPr fontId="1"/>
  </si>
  <si>
    <t>※9:20</t>
    <phoneticPr fontId="1"/>
  </si>
  <si>
    <t>※9:21</t>
    <phoneticPr fontId="1"/>
  </si>
  <si>
    <t>※9:06</t>
    <phoneticPr fontId="1"/>
  </si>
  <si>
    <t>※9:18</t>
    <phoneticPr fontId="1"/>
  </si>
  <si>
    <t>※9:31</t>
    <phoneticPr fontId="1"/>
  </si>
  <si>
    <t>※9:36</t>
    <phoneticPr fontId="1"/>
  </si>
  <si>
    <t>※9:42</t>
    <phoneticPr fontId="1"/>
  </si>
  <si>
    <t>※8:08</t>
    <phoneticPr fontId="1"/>
  </si>
  <si>
    <t>※8:10</t>
    <phoneticPr fontId="1"/>
  </si>
  <si>
    <t>※8:12</t>
    <phoneticPr fontId="1"/>
  </si>
  <si>
    <t>※8:15</t>
    <phoneticPr fontId="1"/>
  </si>
  <si>
    <t>※8:17</t>
    <phoneticPr fontId="1"/>
  </si>
  <si>
    <t>注１）※要予約</t>
    <rPh sb="0" eb="1">
      <t>チュウ</t>
    </rPh>
    <rPh sb="4" eb="5">
      <t>ヨウ</t>
    </rPh>
    <rPh sb="5" eb="7">
      <t>ヨヤク</t>
    </rPh>
    <phoneticPr fontId="1"/>
  </si>
  <si>
    <t>ＡＲＣ－ＢＩＬＬ前</t>
    <rPh sb="8" eb="9">
      <t>マエ</t>
    </rPh>
    <phoneticPr fontId="1"/>
  </si>
  <si>
    <t>サンクチュアリ</t>
    <phoneticPr fontId="1"/>
  </si>
  <si>
    <t>ベルプラス太田店</t>
    <rPh sb="5" eb="8">
      <t>オオタテン</t>
    </rPh>
    <phoneticPr fontId="1"/>
  </si>
  <si>
    <t>サンクス南仙北店</t>
    <rPh sb="4" eb="5">
      <t>ミナミ</t>
    </rPh>
    <rPh sb="5" eb="8">
      <t>センボクテン</t>
    </rPh>
    <phoneticPr fontId="1"/>
  </si>
  <si>
    <t>岩手医大本町ｷｬﾝﾊﾟｽ</t>
    <rPh sb="0" eb="2">
      <t>イワテ</t>
    </rPh>
    <rPh sb="2" eb="4">
      <t>イダイ</t>
    </rPh>
    <rPh sb="4" eb="6">
      <t>ホンチョウ</t>
    </rPh>
    <phoneticPr fontId="1"/>
  </si>
  <si>
    <t>ユニバースｻﾝﾀｳﾝ松園店</t>
    <rPh sb="10" eb="13">
      <t>マツゾノテン</t>
    </rPh>
    <phoneticPr fontId="1"/>
  </si>
  <si>
    <t>東北銀行南大通支店</t>
    <rPh sb="0" eb="2">
      <t>トウホク</t>
    </rPh>
    <rPh sb="2" eb="4">
      <t>ギンコウ</t>
    </rPh>
    <rPh sb="4" eb="5">
      <t>ミナミ</t>
    </rPh>
    <rPh sb="5" eb="7">
      <t>オオツウ</t>
    </rPh>
    <rPh sb="7" eb="8">
      <t>シ</t>
    </rPh>
    <rPh sb="8" eb="9">
      <t>テン</t>
    </rPh>
    <phoneticPr fontId="1"/>
  </si>
  <si>
    <t>あすか信用組合</t>
    <rPh sb="3" eb="5">
      <t>シンヨウ</t>
    </rPh>
    <rPh sb="5" eb="7">
      <t>クミアイ</t>
    </rPh>
    <phoneticPr fontId="1"/>
  </si>
  <si>
    <t>※9:27</t>
  </si>
  <si>
    <t>※9:24</t>
  </si>
  <si>
    <t>※9:22</t>
  </si>
  <si>
    <t>※9:17</t>
  </si>
  <si>
    <t>※9:14</t>
  </si>
  <si>
    <t>※9:11</t>
  </si>
  <si>
    <t>※9:09</t>
  </si>
  <si>
    <t>※9:04</t>
  </si>
  <si>
    <t>※9:02</t>
  </si>
  <si>
    <t>※8:59</t>
  </si>
  <si>
    <t>※8:57</t>
  </si>
  <si>
    <t>※8:56</t>
  </si>
  <si>
    <t>※8:54</t>
  </si>
  <si>
    <t>※8:52</t>
  </si>
  <si>
    <t>※8:51</t>
    <phoneticPr fontId="1"/>
  </si>
  <si>
    <t>ﾛｰｿﾝ盛岡門店向かい</t>
    <rPh sb="4" eb="6">
      <t>モリオカ</t>
    </rPh>
    <rPh sb="6" eb="7">
      <t>カド</t>
    </rPh>
    <rPh sb="7" eb="8">
      <t>テン</t>
    </rPh>
    <rPh sb="8" eb="9">
      <t>ム</t>
    </rPh>
    <phoneticPr fontId="1"/>
  </si>
  <si>
    <t>TSUTAYA盛岡南店南側</t>
    <rPh sb="7" eb="9">
      <t>モリオカ</t>
    </rPh>
    <rPh sb="9" eb="10">
      <t>ミナミ</t>
    </rPh>
    <rPh sb="10" eb="11">
      <t>テン</t>
    </rPh>
    <rPh sb="11" eb="13">
      <t>ミナミガワ</t>
    </rPh>
    <phoneticPr fontId="1"/>
  </si>
  <si>
    <t>ﾛｰｿﾝ花矢巾NT店交差点</t>
    <rPh sb="4" eb="5">
      <t>ハナ</t>
    </rPh>
    <rPh sb="5" eb="7">
      <t>ヤハバ</t>
    </rPh>
    <rPh sb="9" eb="10">
      <t>テン</t>
    </rPh>
    <rPh sb="10" eb="13">
      <t>コウサテン</t>
    </rPh>
    <phoneticPr fontId="1"/>
  </si>
  <si>
    <t>ｲｵﾝﾓｰﾙ盛岡南東側</t>
    <rPh sb="6" eb="8">
      <t>モリオカ</t>
    </rPh>
    <rPh sb="8" eb="9">
      <t>ミナミ</t>
    </rPh>
    <rPh sb="9" eb="11">
      <t>ヒガシガワ</t>
    </rPh>
    <phoneticPr fontId="1"/>
  </si>
  <si>
    <t>注２）朝８時の便及び１７時の便は、交通規制により中央通では停車できません。</t>
    <rPh sb="0" eb="1">
      <t>チュウ</t>
    </rPh>
    <rPh sb="3" eb="4">
      <t>アサ</t>
    </rPh>
    <rPh sb="5" eb="6">
      <t>ジ</t>
    </rPh>
    <rPh sb="7" eb="8">
      <t>ビン</t>
    </rPh>
    <rPh sb="8" eb="9">
      <t>オヨ</t>
    </rPh>
    <rPh sb="12" eb="13">
      <t>ジ</t>
    </rPh>
    <rPh sb="14" eb="15">
      <t>ビン</t>
    </rPh>
    <rPh sb="17" eb="19">
      <t>コウツウ</t>
    </rPh>
    <rPh sb="19" eb="21">
      <t>キセイ</t>
    </rPh>
    <rPh sb="24" eb="26">
      <t>チュウオウ</t>
    </rPh>
    <rPh sb="26" eb="27">
      <t>ツウ</t>
    </rPh>
    <rPh sb="29" eb="31">
      <t>テイシャ</t>
    </rPh>
    <phoneticPr fontId="1"/>
  </si>
  <si>
    <t>　　　ホテル東日本または市役所前からご利用ください。</t>
    <rPh sb="6" eb="9">
      <t>ヒガシニホン</t>
    </rPh>
    <rPh sb="12" eb="15">
      <t>シヤクショ</t>
    </rPh>
    <rPh sb="15" eb="16">
      <t>マエ</t>
    </rPh>
    <rPh sb="19" eb="21">
      <t>リヨウ</t>
    </rPh>
    <phoneticPr fontId="1"/>
  </si>
  <si>
    <t>　12:00</t>
    <phoneticPr fontId="1"/>
  </si>
  <si>
    <t>　16:10</t>
    <phoneticPr fontId="1"/>
  </si>
  <si>
    <t>送りのみ（岩大線利用）</t>
    <rPh sb="0" eb="1">
      <t>オク</t>
    </rPh>
    <rPh sb="5" eb="6">
      <t>ガン</t>
    </rPh>
    <rPh sb="6" eb="7">
      <t>ダイ</t>
    </rPh>
    <rPh sb="7" eb="8">
      <t>セン</t>
    </rPh>
    <rPh sb="8" eb="10">
      <t>リヨウ</t>
    </rPh>
    <phoneticPr fontId="1"/>
  </si>
  <si>
    <t>送迎バス時間変更(案）</t>
    <rPh sb="9" eb="10">
      <t>アン</t>
    </rPh>
    <phoneticPr fontId="1"/>
  </si>
  <si>
    <t>変更したい箇所
①湯沢線、津志田線を廃止し、新たに〔湯沢津志田線〕として、１時間で湯沢地区、津志田地区を走行する（２時間に１本間隔）。
②湯沢津志田線でカバーできなくなった見前地区を、矢巾線がカバーする。
③湯沢津志田線でカバーできなくなった仙北町駅西口付近を市内線がカバーし、尚且つ新盛岡商業高校正門前を市内線が走行する。
④１６時台に産技短、医大方面に直通のバスを出す。</t>
  </si>
  <si>
    <t>①湯沢津志田線</t>
  </si>
  <si>
    <t>自動車学校発</t>
  </si>
  <si>
    <t>サンフレッシュ羽場</t>
  </si>
  <si>
    <t>送りのみ</t>
  </si>
  <si>
    <t>盛岡工業高校前</t>
  </si>
  <si>
    <t>Aコープ湯沢</t>
  </si>
  <si>
    <t>陸運局前</t>
  </si>
  <si>
    <t>小坂クリニック</t>
  </si>
  <si>
    <t>飯岡駅</t>
  </si>
  <si>
    <t>ユニバースさんさ店</t>
  </si>
  <si>
    <t>夢や</t>
  </si>
  <si>
    <t>ハウサポ</t>
  </si>
  <si>
    <t>岩鋳</t>
  </si>
  <si>
    <t>サンクス</t>
  </si>
  <si>
    <t>コープ仙北</t>
  </si>
  <si>
    <t>向中野セブンイレブン</t>
  </si>
  <si>
    <t>盛岡スコーレ</t>
  </si>
  <si>
    <t>南イオン</t>
  </si>
  <si>
    <t>自動車学校着</t>
  </si>
  <si>
    <t>は変更箇所</t>
  </si>
  <si>
    <t>②矢巾線</t>
  </si>
  <si>
    <t>セブンイレブン高田店</t>
  </si>
  <si>
    <t>なんだか堂(あとで調べます）</t>
    <rPh sb="9" eb="10">
      <t>シラ</t>
    </rPh>
    <phoneticPr fontId="1"/>
  </si>
  <si>
    <t>防災センター</t>
  </si>
  <si>
    <t>くみあい鉄建工業</t>
  </si>
  <si>
    <t>名学館</t>
  </si>
  <si>
    <t>西口ロータリー</t>
  </si>
  <si>
    <t>南矢幅ローソン</t>
  </si>
  <si>
    <t>矢巾町役場</t>
  </si>
  <si>
    <t>花矢幅ローソン</t>
  </si>
  <si>
    <t>ログ・キャビン</t>
  </si>
  <si>
    <t>産技短</t>
  </si>
  <si>
    <t>不来方高校向</t>
  </si>
  <si>
    <t>セブンイレブン矢巾店向</t>
  </si>
  <si>
    <t>ドミトリー（医大・寮）</t>
  </si>
  <si>
    <t>医大ロータリー</t>
  </si>
  <si>
    <t>モスバーガー矢巾</t>
  </si>
  <si>
    <t>黒川ダイソー</t>
  </si>
  <si>
    <t>手代森小学校</t>
  </si>
  <si>
    <t>手代森セブンイレブン</t>
  </si>
  <si>
    <t>ふれあいランド</t>
  </si>
  <si>
    <t>都南ようちえん</t>
  </si>
  <si>
    <t>見前セブンイレブン</t>
  </si>
  <si>
    <t>ジョイス見前</t>
  </si>
  <si>
    <t>アイリス保育園</t>
  </si>
  <si>
    <t>あおば幼稚園</t>
  </si>
  <si>
    <t>都南支所</t>
  </si>
  <si>
    <t>セザンヌ</t>
  </si>
  <si>
    <t>飯岡駐在所</t>
  </si>
  <si>
    <t>は旧湯沢線</t>
  </si>
  <si>
    <t>③市内線</t>
  </si>
  <si>
    <t>④医大産技短線</t>
  </si>
  <si>
    <t>吉田測量</t>
  </si>
  <si>
    <t>以降１時間１本間隔</t>
  </si>
  <si>
    <t>サンクス（旧PCデポ）</t>
  </si>
  <si>
    <t>ローソン西仙北店</t>
  </si>
  <si>
    <t>盛商正門前</t>
  </si>
  <si>
    <r>
      <t>※１６時１０分に自動車学校を出発すると１６時２２分に産技短、２５分に医大に到着しないため、</t>
    </r>
    <r>
      <rPr>
        <sz val="9"/>
        <color indexed="10"/>
        <rFont val="ＭＳ Ｐゴシック"/>
        <family val="3"/>
        <charset val="128"/>
      </rPr>
      <t>１５時の岩大線の運転手が自動車学校に到着後、産技短に出発する。１５時台岩大と１６時台産技短医大はセット</t>
    </r>
    <r>
      <rPr>
        <sz val="9"/>
        <rFont val="ＭＳ Ｐゴシック"/>
        <family val="3"/>
        <charset val="128"/>
      </rPr>
      <t xml:space="preserve">
</t>
    </r>
  </si>
  <si>
    <t>あすか信用組合</t>
  </si>
  <si>
    <t>市内線</t>
  </si>
  <si>
    <t>●</t>
  </si>
  <si>
    <t>●送り</t>
  </si>
  <si>
    <t>岩大線</t>
  </si>
  <si>
    <t>※１松園は岩大で</t>
  </si>
  <si>
    <t>湯沢津志田線</t>
  </si>
  <si>
    <t>雫石線</t>
  </si>
  <si>
    <t>矢巾線</t>
  </si>
  <si>
    <t>※２医大産技短は矢巾で</t>
  </si>
  <si>
    <t>松園線</t>
  </si>
  <si>
    <t>※１</t>
  </si>
  <si>
    <t>県大盛大直通</t>
  </si>
  <si>
    <t>医大産技短直通</t>
  </si>
  <si>
    <t>※２</t>
  </si>
  <si>
    <t>バスの台数</t>
  </si>
  <si>
    <t>０～６</t>
  </si>
  <si>
    <t>５～６</t>
  </si>
  <si>
    <t>６～７</t>
  </si>
  <si>
    <t>１～４</t>
  </si>
  <si>
    <t>０～５</t>
  </si>
  <si>
    <t>※マイクロバスを含めて7台。</t>
  </si>
  <si>
    <t>は現在予約制</t>
  </si>
  <si>
    <t>は乗る人いれば運行</t>
  </si>
  <si>
    <t>ローソン西仙北</t>
    <rPh sb="4" eb="5">
      <t>ニシ</t>
    </rPh>
    <rPh sb="5" eb="7">
      <t>センボク</t>
    </rPh>
    <phoneticPr fontId="1"/>
  </si>
  <si>
    <t>所要時間</t>
    <rPh sb="0" eb="2">
      <t>ショヨウ</t>
    </rPh>
    <rPh sb="2" eb="4">
      <t>ジカン</t>
    </rPh>
    <phoneticPr fontId="23"/>
  </si>
  <si>
    <t>県大時間割</t>
    <rPh sb="0" eb="1">
      <t>ケン</t>
    </rPh>
    <rPh sb="1" eb="2">
      <t>ダイ</t>
    </rPh>
    <rPh sb="2" eb="5">
      <t>ジカンワリ</t>
    </rPh>
    <phoneticPr fontId="23"/>
  </si>
  <si>
    <t>～</t>
    <phoneticPr fontId="23"/>
  </si>
  <si>
    <t>自動車学校</t>
    <rPh sb="0" eb="3">
      <t>ジドウシャ</t>
    </rPh>
    <rPh sb="3" eb="5">
      <t>ガッコウ</t>
    </rPh>
    <phoneticPr fontId="23"/>
  </si>
  <si>
    <t>盛岡ＩＣ</t>
    <rPh sb="0" eb="2">
      <t>モリオカ</t>
    </rPh>
    <phoneticPr fontId="23"/>
  </si>
  <si>
    <t>8分40秒</t>
    <rPh sb="1" eb="2">
      <t>フン</t>
    </rPh>
    <rPh sb="4" eb="5">
      <t>ビョウ</t>
    </rPh>
    <phoneticPr fontId="23"/>
  </si>
  <si>
    <t>滝沢ＩＣ</t>
    <rPh sb="0" eb="2">
      <t>タキザワ</t>
    </rPh>
    <phoneticPr fontId="23"/>
  </si>
  <si>
    <t>7分30秒</t>
    <rPh sb="1" eb="2">
      <t>フン</t>
    </rPh>
    <rPh sb="4" eb="5">
      <t>ビョウ</t>
    </rPh>
    <phoneticPr fontId="23"/>
  </si>
  <si>
    <t>盛大ローソン</t>
    <rPh sb="0" eb="1">
      <t>モリ</t>
    </rPh>
    <rPh sb="1" eb="2">
      <t>ダイ</t>
    </rPh>
    <phoneticPr fontId="23"/>
  </si>
  <si>
    <t>3分55秒</t>
    <rPh sb="1" eb="2">
      <t>フン</t>
    </rPh>
    <rPh sb="4" eb="5">
      <t>ビョウ</t>
    </rPh>
    <phoneticPr fontId="23"/>
  </si>
  <si>
    <t>県大ロータリー</t>
    <rPh sb="0" eb="1">
      <t>ケン</t>
    </rPh>
    <rPh sb="1" eb="2">
      <t>ダイ</t>
    </rPh>
    <phoneticPr fontId="23"/>
  </si>
  <si>
    <t>5分10秒</t>
    <rPh sb="1" eb="2">
      <t>フン</t>
    </rPh>
    <rPh sb="4" eb="5">
      <t>ビョウ</t>
    </rPh>
    <phoneticPr fontId="23"/>
  </si>
  <si>
    <t>4分50秒</t>
    <rPh sb="1" eb="2">
      <t>フン</t>
    </rPh>
    <rPh sb="4" eb="5">
      <t>ビョウ</t>
    </rPh>
    <phoneticPr fontId="23"/>
  </si>
  <si>
    <t>9分</t>
    <rPh sb="1" eb="2">
      <t>フン</t>
    </rPh>
    <phoneticPr fontId="23"/>
  </si>
  <si>
    <t>7分45秒</t>
    <rPh sb="1" eb="2">
      <t>フン</t>
    </rPh>
    <rPh sb="4" eb="5">
      <t>ビョウ</t>
    </rPh>
    <phoneticPr fontId="23"/>
  </si>
  <si>
    <t>合計所要時間</t>
    <rPh sb="0" eb="2">
      <t>ゴウケイ</t>
    </rPh>
    <rPh sb="2" eb="4">
      <t>ショヨウ</t>
    </rPh>
    <rPh sb="4" eb="6">
      <t>ジカン</t>
    </rPh>
    <phoneticPr fontId="23"/>
  </si>
  <si>
    <t>46分50秒</t>
    <rPh sb="2" eb="3">
      <t>フン</t>
    </rPh>
    <rPh sb="5" eb="6">
      <t>ビョウ</t>
    </rPh>
    <phoneticPr fontId="23"/>
  </si>
  <si>
    <t>高速料金ＥＴＣ</t>
    <rPh sb="0" eb="2">
      <t>コウソク</t>
    </rPh>
    <rPh sb="2" eb="4">
      <t>リョウキン</t>
    </rPh>
    <phoneticPr fontId="23"/>
  </si>
  <si>
    <t>休日300円</t>
    <rPh sb="0" eb="2">
      <t>キュウジツ</t>
    </rPh>
    <rPh sb="5" eb="6">
      <t>エン</t>
    </rPh>
    <phoneticPr fontId="23"/>
  </si>
  <si>
    <t>中型480円</t>
    <rPh sb="0" eb="2">
      <t>チュウガタ</t>
    </rPh>
    <rPh sb="5" eb="6">
      <t>エン</t>
    </rPh>
    <phoneticPr fontId="23"/>
  </si>
  <si>
    <t>平日430円</t>
    <rPh sb="0" eb="2">
      <t>ヘイジツ</t>
    </rPh>
    <rPh sb="5" eb="6">
      <t>エン</t>
    </rPh>
    <phoneticPr fontId="23"/>
  </si>
  <si>
    <t>自動車学校発</t>
    <rPh sb="0" eb="3">
      <t>ジドウシャ</t>
    </rPh>
    <rPh sb="3" eb="5">
      <t>ガッコウ</t>
    </rPh>
    <rPh sb="5" eb="6">
      <t>ハツ</t>
    </rPh>
    <phoneticPr fontId="23"/>
  </si>
  <si>
    <t>自動車学校着</t>
    <rPh sb="0" eb="3">
      <t>ジドウシャ</t>
    </rPh>
    <rPh sb="3" eb="5">
      <t>ガッコウ</t>
    </rPh>
    <rPh sb="5" eb="6">
      <t>チャク</t>
    </rPh>
    <phoneticPr fontId="23"/>
  </si>
  <si>
    <t>9；40</t>
    <phoneticPr fontId="23"/>
  </si>
  <si>
    <t>12；45</t>
    <phoneticPr fontId="23"/>
  </si>
  <si>
    <t>（14：10</t>
    <phoneticPr fontId="23"/>
  </si>
  <si>
    <t>15；00）</t>
    <phoneticPr fontId="23"/>
  </si>
  <si>
    <t>15；55</t>
    <phoneticPr fontId="23"/>
  </si>
  <si>
    <t>送りのみ</t>
    <rPh sb="0" eb="1">
      <t>オク</t>
    </rPh>
    <phoneticPr fontId="23"/>
  </si>
  <si>
    <t>予約表</t>
    <rPh sb="0" eb="2">
      <t>ヨヤク</t>
    </rPh>
    <rPh sb="2" eb="3">
      <t>ヒョウ</t>
    </rPh>
    <phoneticPr fontId="18"/>
  </si>
  <si>
    <t>矢巾口</t>
    <rPh sb="0" eb="2">
      <t>ヤハバ</t>
    </rPh>
    <rPh sb="2" eb="3">
      <t>グチ</t>
    </rPh>
    <phoneticPr fontId="24"/>
  </si>
  <si>
    <t>西高田セブンイレブン</t>
    <rPh sb="0" eb="1">
      <t>ニシ</t>
    </rPh>
    <rPh sb="1" eb="3">
      <t>タカタ</t>
    </rPh>
    <phoneticPr fontId="24"/>
  </si>
  <si>
    <t>3分50秒</t>
    <rPh sb="1" eb="2">
      <t>フン</t>
    </rPh>
    <rPh sb="4" eb="5">
      <t>ビョウ</t>
    </rPh>
    <phoneticPr fontId="24"/>
  </si>
  <si>
    <t>総合防災センター</t>
    <rPh sb="0" eb="2">
      <t>ソウゴウ</t>
    </rPh>
    <rPh sb="2" eb="4">
      <t>ボウサイ</t>
    </rPh>
    <phoneticPr fontId="24"/>
  </si>
  <si>
    <t>7分10秒</t>
    <rPh sb="1" eb="2">
      <t>フン</t>
    </rPh>
    <rPh sb="4" eb="5">
      <t>ビョウ</t>
    </rPh>
    <phoneticPr fontId="24"/>
  </si>
  <si>
    <t>総合運輸</t>
    <rPh sb="0" eb="2">
      <t>ソウゴウ</t>
    </rPh>
    <rPh sb="2" eb="4">
      <t>ウンユ</t>
    </rPh>
    <phoneticPr fontId="24"/>
  </si>
  <si>
    <t>10分50秒</t>
    <rPh sb="2" eb="3">
      <t>フン</t>
    </rPh>
    <rPh sb="5" eb="6">
      <t>ビョウ</t>
    </rPh>
    <phoneticPr fontId="24"/>
  </si>
  <si>
    <t>くみあい鉄建工業</t>
    <rPh sb="4" eb="6">
      <t>テッケン</t>
    </rPh>
    <rPh sb="6" eb="8">
      <t>コウギョウ</t>
    </rPh>
    <phoneticPr fontId="24"/>
  </si>
  <si>
    <t>13分00秒</t>
    <rPh sb="2" eb="3">
      <t>フン</t>
    </rPh>
    <rPh sb="5" eb="6">
      <t>ビョウ</t>
    </rPh>
    <phoneticPr fontId="24"/>
  </si>
  <si>
    <t>煙山小学校前</t>
    <rPh sb="0" eb="2">
      <t>ケムヤマ</t>
    </rPh>
    <rPh sb="2" eb="5">
      <t>ショウガッコウ</t>
    </rPh>
    <rPh sb="5" eb="6">
      <t>マエ</t>
    </rPh>
    <phoneticPr fontId="24"/>
  </si>
  <si>
    <t>15分30秒</t>
    <rPh sb="2" eb="3">
      <t>フン</t>
    </rPh>
    <rPh sb="5" eb="6">
      <t>ビョウ</t>
    </rPh>
    <phoneticPr fontId="24"/>
  </si>
  <si>
    <t>矢巾中央幼稚園</t>
    <rPh sb="0" eb="2">
      <t>ヤハバ</t>
    </rPh>
    <rPh sb="2" eb="4">
      <t>チュウオウ</t>
    </rPh>
    <rPh sb="4" eb="7">
      <t>ヨウチエン</t>
    </rPh>
    <phoneticPr fontId="24"/>
  </si>
  <si>
    <t>西口ロータリー</t>
    <rPh sb="0" eb="2">
      <t>ニシグチ</t>
    </rPh>
    <phoneticPr fontId="24"/>
  </si>
  <si>
    <t>ローソン南矢幅</t>
    <rPh sb="4" eb="5">
      <t>ミナミ</t>
    </rPh>
    <rPh sb="5" eb="7">
      <t>ヤハバ</t>
    </rPh>
    <phoneticPr fontId="24"/>
  </si>
  <si>
    <t>田園ホール</t>
    <rPh sb="0" eb="2">
      <t>デンエン</t>
    </rPh>
    <phoneticPr fontId="24"/>
  </si>
  <si>
    <t>花矢幅ローソン</t>
    <rPh sb="0" eb="1">
      <t>ハナ</t>
    </rPh>
    <rPh sb="1" eb="3">
      <t>ヤハバ</t>
    </rPh>
    <phoneticPr fontId="24"/>
  </si>
  <si>
    <t>産業技術短期大学校</t>
    <rPh sb="0" eb="2">
      <t>サンギョウ</t>
    </rPh>
    <rPh sb="2" eb="4">
      <t>ギジュツ</t>
    </rPh>
    <rPh sb="4" eb="6">
      <t>タンキ</t>
    </rPh>
    <rPh sb="6" eb="9">
      <t>ダイガッコウ</t>
    </rPh>
    <phoneticPr fontId="24"/>
  </si>
  <si>
    <t>不来方高校向い</t>
    <rPh sb="0" eb="3">
      <t>コズカタ</t>
    </rPh>
    <rPh sb="3" eb="5">
      <t>コウコウ</t>
    </rPh>
    <rPh sb="5" eb="6">
      <t>ムカイ</t>
    </rPh>
    <phoneticPr fontId="24"/>
  </si>
  <si>
    <t>ドコモ矢巾</t>
    <rPh sb="3" eb="5">
      <t>ヤハバ</t>
    </rPh>
    <phoneticPr fontId="24"/>
  </si>
  <si>
    <t>医大ドミトリー</t>
    <rPh sb="0" eb="2">
      <t>イダイ</t>
    </rPh>
    <phoneticPr fontId="24"/>
  </si>
  <si>
    <t>医大ロータリー</t>
    <rPh sb="0" eb="2">
      <t>イダイ</t>
    </rPh>
    <phoneticPr fontId="24"/>
  </si>
  <si>
    <t>総合防災センター</t>
    <rPh sb="0" eb="2">
      <t>ソウゴウ</t>
    </rPh>
    <rPh sb="2" eb="4">
      <t>ボウサイ</t>
    </rPh>
    <phoneticPr fontId="1"/>
  </si>
  <si>
    <t>総合運輸前</t>
    <rPh sb="0" eb="2">
      <t>ソウゴウ</t>
    </rPh>
    <rPh sb="2" eb="4">
      <t>ウンユ</t>
    </rPh>
    <rPh sb="4" eb="5">
      <t>マエ</t>
    </rPh>
    <phoneticPr fontId="1"/>
  </si>
  <si>
    <t>くみあい鉄建工業前</t>
    <rPh sb="4" eb="6">
      <t>テッケン</t>
    </rPh>
    <rPh sb="6" eb="8">
      <t>コウギョウ</t>
    </rPh>
    <rPh sb="8" eb="9">
      <t>マエ</t>
    </rPh>
    <phoneticPr fontId="1"/>
  </si>
  <si>
    <t>煙山小学校</t>
    <rPh sb="0" eb="2">
      <t>ケムヤマ</t>
    </rPh>
    <rPh sb="2" eb="5">
      <t>ショウガッコウ</t>
    </rPh>
    <phoneticPr fontId="1"/>
  </si>
  <si>
    <t>矢巾中央幼稚園</t>
    <rPh sb="0" eb="2">
      <t>ヤハバ</t>
    </rPh>
    <rPh sb="2" eb="4">
      <t>チュウオウ</t>
    </rPh>
    <rPh sb="4" eb="7">
      <t>ヨウチエン</t>
    </rPh>
    <phoneticPr fontId="1"/>
  </si>
  <si>
    <t>ﾛｰｿﾝ南矢幅</t>
    <rPh sb="4" eb="5">
      <t>ミナミ</t>
    </rPh>
    <rPh sb="5" eb="7">
      <t>ヤハバ</t>
    </rPh>
    <phoneticPr fontId="1"/>
  </si>
  <si>
    <t>田園ホール</t>
    <rPh sb="0" eb="2">
      <t>デンエン</t>
    </rPh>
    <phoneticPr fontId="1"/>
  </si>
  <si>
    <t>産業技術短期大学校</t>
    <rPh sb="0" eb="2">
      <t>サンギョウ</t>
    </rPh>
    <rPh sb="2" eb="4">
      <t>ギジュツ</t>
    </rPh>
    <rPh sb="4" eb="6">
      <t>タンキ</t>
    </rPh>
    <rPh sb="6" eb="9">
      <t>ダイガッコウ</t>
    </rPh>
    <phoneticPr fontId="1"/>
  </si>
  <si>
    <t>不来方高校向い</t>
    <rPh sb="0" eb="1">
      <t>フ</t>
    </rPh>
    <rPh sb="1" eb="2">
      <t>ライ</t>
    </rPh>
    <rPh sb="2" eb="3">
      <t>カタ</t>
    </rPh>
    <rPh sb="3" eb="5">
      <t>コウコウ</t>
    </rPh>
    <rPh sb="5" eb="6">
      <t>ムカ</t>
    </rPh>
    <phoneticPr fontId="1"/>
  </si>
  <si>
    <t>岩手医大ロータリー</t>
    <rPh sb="0" eb="2">
      <t>イワテ</t>
    </rPh>
    <rPh sb="2" eb="4">
      <t>イダイ</t>
    </rPh>
    <phoneticPr fontId="1"/>
  </si>
  <si>
    <t>湯沢・津志田線</t>
    <rPh sb="0" eb="2">
      <t>ユザワ</t>
    </rPh>
    <rPh sb="3" eb="6">
      <t>ツシダ</t>
    </rPh>
    <rPh sb="6" eb="7">
      <t>セン</t>
    </rPh>
    <phoneticPr fontId="1"/>
  </si>
  <si>
    <t>岩手飯岡駅</t>
    <rPh sb="0" eb="2">
      <t>イワテ</t>
    </rPh>
    <rPh sb="2" eb="4">
      <t>イイオカ</t>
    </rPh>
    <rPh sb="4" eb="5">
      <t>エキ</t>
    </rPh>
    <phoneticPr fontId="1"/>
  </si>
  <si>
    <t>ユニバースさんさ</t>
    <phoneticPr fontId="1"/>
  </si>
  <si>
    <t>岩鋳</t>
    <rPh sb="0" eb="1">
      <t>イワ</t>
    </rPh>
    <rPh sb="1" eb="2">
      <t>イ</t>
    </rPh>
    <phoneticPr fontId="1"/>
  </si>
  <si>
    <t>岩手県立大ロータリー</t>
    <rPh sb="0" eb="2">
      <t>イワテ</t>
    </rPh>
    <rPh sb="2" eb="4">
      <t>ケンリツ</t>
    </rPh>
    <rPh sb="4" eb="5">
      <t>ダイ</t>
    </rPh>
    <phoneticPr fontId="1"/>
  </si>
  <si>
    <t>矢巾線</t>
    <rPh sb="0" eb="2">
      <t>ヤハバ</t>
    </rPh>
    <rPh sb="2" eb="3">
      <t>セン</t>
    </rPh>
    <phoneticPr fontId="1"/>
  </si>
  <si>
    <t>[矢巾方面]</t>
    <rPh sb="1" eb="3">
      <t>ヤハバ</t>
    </rPh>
    <rPh sb="3" eb="5">
      <t>ホウメン</t>
    </rPh>
    <phoneticPr fontId="1"/>
  </si>
  <si>
    <t>セブンイレブン高田店</t>
    <rPh sb="7" eb="9">
      <t>タカタ</t>
    </rPh>
    <rPh sb="9" eb="10">
      <t>ミセ</t>
    </rPh>
    <phoneticPr fontId="1"/>
  </si>
  <si>
    <t>ドコモショップ矢巾店</t>
    <rPh sb="7" eb="9">
      <t>ヤハバ</t>
    </rPh>
    <rPh sb="9" eb="10">
      <t>テン</t>
    </rPh>
    <phoneticPr fontId="1"/>
  </si>
  <si>
    <t>岩手医大ドミトリー</t>
    <rPh sb="0" eb="2">
      <t>イワテ</t>
    </rPh>
    <rPh sb="2" eb="4">
      <t>イダイ</t>
    </rPh>
    <phoneticPr fontId="1"/>
  </si>
  <si>
    <t>小坂クリニック</t>
    <rPh sb="0" eb="2">
      <t>コサカ</t>
    </rPh>
    <phoneticPr fontId="1"/>
  </si>
  <si>
    <t>ﾂﾙﾊﾄﾞﾗｯｸﾞ津志田西</t>
    <rPh sb="9" eb="12">
      <t>ツシダ</t>
    </rPh>
    <rPh sb="12" eb="13">
      <t>ニシ</t>
    </rPh>
    <phoneticPr fontId="1"/>
  </si>
  <si>
    <t>通常運行</t>
    <rPh sb="0" eb="2">
      <t>ツウジョウ</t>
    </rPh>
    <rPh sb="2" eb="4">
      <t>ウンコウ</t>
    </rPh>
    <phoneticPr fontId="2"/>
  </si>
  <si>
    <t>完全予約</t>
    <rPh sb="0" eb="2">
      <t>カンゼン</t>
    </rPh>
    <rPh sb="2" eb="4">
      <t>ヨヤク</t>
    </rPh>
    <phoneticPr fontId="2"/>
  </si>
  <si>
    <t>線</t>
    <rPh sb="0" eb="1">
      <t>セン</t>
    </rPh>
    <phoneticPr fontId="2"/>
  </si>
  <si>
    <t>注１）※繁忙期運行</t>
    <rPh sb="0" eb="1">
      <t>チュウ</t>
    </rPh>
    <rPh sb="4" eb="6">
      <t>ハンボウ</t>
    </rPh>
    <rPh sb="6" eb="7">
      <t>キ</t>
    </rPh>
    <rPh sb="7" eb="9">
      <t>ウンコウ</t>
    </rPh>
    <phoneticPr fontId="1"/>
  </si>
  <si>
    <t>ﾍｱｰｻﾛﾝLoco Moco</t>
    <phoneticPr fontId="1"/>
  </si>
  <si>
    <t>高速道路利用です。</t>
    <rPh sb="0" eb="2">
      <t>コウソク</t>
    </rPh>
    <rPh sb="2" eb="4">
      <t>ドウロ</t>
    </rPh>
    <rPh sb="4" eb="6">
      <t>リヨウ</t>
    </rPh>
    <phoneticPr fontId="2"/>
  </si>
  <si>
    <t>松 園 線　</t>
    <rPh sb="0" eb="1">
      <t>マツ</t>
    </rPh>
    <rPh sb="2" eb="3">
      <t>エン</t>
    </rPh>
    <rPh sb="4" eb="5">
      <t>セン</t>
    </rPh>
    <phoneticPr fontId="1"/>
  </si>
  <si>
    <t>盛岡大県立大</t>
    <rPh sb="0" eb="2">
      <t>モリオカ</t>
    </rPh>
    <rPh sb="2" eb="3">
      <t>ダイ</t>
    </rPh>
    <rPh sb="3" eb="5">
      <t>ケンリツ</t>
    </rPh>
    <rPh sb="5" eb="6">
      <t>ダイ</t>
    </rPh>
    <phoneticPr fontId="2"/>
  </si>
  <si>
    <t>ローソン花矢巾</t>
    <rPh sb="4" eb="5">
      <t>ハナ</t>
    </rPh>
    <rPh sb="5" eb="7">
      <t>ヤハバ</t>
    </rPh>
    <phoneticPr fontId="1"/>
  </si>
  <si>
    <t>矢幅駅西口ロータリー</t>
    <rPh sb="0" eb="2">
      <t>ヤハバ</t>
    </rPh>
    <rPh sb="2" eb="3">
      <t>エキ</t>
    </rPh>
    <rPh sb="3" eb="4">
      <t>ニシ</t>
    </rPh>
    <rPh sb="4" eb="5">
      <t>グチ</t>
    </rPh>
    <phoneticPr fontId="1"/>
  </si>
  <si>
    <t>九時1115.1920</t>
    <rPh sb="0" eb="2">
      <t>９ジ</t>
    </rPh>
    <phoneticPr fontId="1"/>
  </si>
  <si>
    <t>9,10,14,18,20</t>
    <phoneticPr fontId="1"/>
  </si>
  <si>
    <t>21分</t>
    <rPh sb="2" eb="3">
      <t>フン</t>
    </rPh>
    <phoneticPr fontId="1"/>
  </si>
  <si>
    <t>17分</t>
    <rPh sb="2" eb="3">
      <t>フン</t>
    </rPh>
    <phoneticPr fontId="1"/>
  </si>
  <si>
    <t>18分</t>
    <rPh sb="2" eb="3">
      <t>フン</t>
    </rPh>
    <phoneticPr fontId="1"/>
  </si>
  <si>
    <t>24分</t>
    <rPh sb="2" eb="3">
      <t>フン</t>
    </rPh>
    <phoneticPr fontId="1"/>
  </si>
  <si>
    <t>26分</t>
    <rPh sb="2" eb="3">
      <t>フン</t>
    </rPh>
    <phoneticPr fontId="1"/>
  </si>
  <si>
    <t>31分</t>
    <rPh sb="2" eb="3">
      <t>フン</t>
    </rPh>
    <phoneticPr fontId="1"/>
  </si>
  <si>
    <t>33分</t>
    <rPh sb="2" eb="3">
      <t>フン</t>
    </rPh>
    <phoneticPr fontId="1"/>
  </si>
  <si>
    <t>35分</t>
    <rPh sb="2" eb="3">
      <t>フン</t>
    </rPh>
    <phoneticPr fontId="1"/>
  </si>
  <si>
    <t>37分</t>
    <rPh sb="2" eb="3">
      <t>フン</t>
    </rPh>
    <phoneticPr fontId="1"/>
  </si>
  <si>
    <t>39分</t>
    <rPh sb="2" eb="3">
      <t>フン</t>
    </rPh>
    <phoneticPr fontId="1"/>
  </si>
  <si>
    <t>42分</t>
    <rPh sb="2" eb="3">
      <t>フン</t>
    </rPh>
    <phoneticPr fontId="1"/>
  </si>
  <si>
    <t>45分</t>
    <rPh sb="2" eb="3">
      <t>フン</t>
    </rPh>
    <phoneticPr fontId="1"/>
  </si>
  <si>
    <t>50分</t>
    <rPh sb="2" eb="3">
      <t>フン</t>
    </rPh>
    <phoneticPr fontId="1"/>
  </si>
  <si>
    <t>9時,10時,11時,13時,14時,15時,18時</t>
    <rPh sb="1" eb="2">
      <t>ジ</t>
    </rPh>
    <rPh sb="5" eb="6">
      <t>ジ</t>
    </rPh>
    <rPh sb="9" eb="10">
      <t>ジ</t>
    </rPh>
    <rPh sb="13" eb="14">
      <t>ジ</t>
    </rPh>
    <rPh sb="17" eb="18">
      <t>ジ</t>
    </rPh>
    <rPh sb="21" eb="22">
      <t>ジ</t>
    </rPh>
    <rPh sb="25" eb="26">
      <t>ジ</t>
    </rPh>
    <phoneticPr fontId="1"/>
  </si>
  <si>
    <t xml:space="preserve">　道路事情などで遅れる場合もございます。時刻表より5分以上過ぎてもバスが来ない場合は、恐れ入りますが自動車学校までお問い合わせください。電話番号　０１９－６５８－１０１１ </t>
    <phoneticPr fontId="3"/>
  </si>
  <si>
    <t>ヘアーサロンLocoMoco</t>
    <phoneticPr fontId="1"/>
  </si>
  <si>
    <t>時刻表B</t>
    <rPh sb="0" eb="3">
      <t>ジコクヒョウ</t>
    </rPh>
    <phoneticPr fontId="1"/>
  </si>
  <si>
    <t>時刻表A</t>
    <rPh sb="0" eb="3">
      <t>ジコクヒョウ</t>
    </rPh>
    <phoneticPr fontId="1"/>
  </si>
  <si>
    <t>時刻表A</t>
    <rPh sb="0" eb="3">
      <t>ジコクヒョウ</t>
    </rPh>
    <phoneticPr fontId="2"/>
  </si>
  <si>
    <t>時刻表B</t>
    <rPh sb="0" eb="3">
      <t>ジコクヒョウ</t>
    </rPh>
    <phoneticPr fontId="2"/>
  </si>
  <si>
    <t>時刻表A</t>
    <rPh sb="0" eb="3">
      <t>ジコクヒョウ</t>
    </rPh>
    <phoneticPr fontId="1"/>
  </si>
  <si>
    <t>時刻表B</t>
    <rPh sb="0" eb="3">
      <t>ジコクヒョウ</t>
    </rPh>
    <phoneticPr fontId="1"/>
  </si>
  <si>
    <t>時刻表A</t>
    <rPh sb="0" eb="3">
      <t>ジコクヒョウ</t>
    </rPh>
    <phoneticPr fontId="2"/>
  </si>
  <si>
    <t>時刻表B</t>
    <rPh sb="0" eb="3">
      <t>ジコクヒョウ</t>
    </rPh>
    <phoneticPr fontId="2"/>
  </si>
  <si>
    <t>時刻表A</t>
    <rPh sb="0" eb="3">
      <t>ジコクヒョウ</t>
    </rPh>
    <phoneticPr fontId="1"/>
  </si>
  <si>
    <t>時刻表B</t>
    <rPh sb="0" eb="3">
      <t>ジコクヒョウ</t>
    </rPh>
    <phoneticPr fontId="1"/>
  </si>
  <si>
    <t>三八五流通盛岡支店</t>
    <rPh sb="0" eb="1">
      <t>ミ</t>
    </rPh>
    <rPh sb="1" eb="2">
      <t>ハチ</t>
    </rPh>
    <rPh sb="2" eb="3">
      <t>ゴ</t>
    </rPh>
    <rPh sb="3" eb="5">
      <t>リュウツウ</t>
    </rPh>
    <rPh sb="5" eb="7">
      <t>モリオカ</t>
    </rPh>
    <rPh sb="7" eb="9">
      <t>シテン</t>
    </rPh>
    <phoneticPr fontId="1"/>
  </si>
  <si>
    <t>[三本柳・津志田・仙北・西仙北・本宮方面〕</t>
    <rPh sb="1" eb="4">
      <t>サンボンヤナギ</t>
    </rPh>
    <rPh sb="5" eb="8">
      <t>ツシダ</t>
    </rPh>
    <rPh sb="9" eb="11">
      <t>センボク</t>
    </rPh>
    <rPh sb="12" eb="15">
      <t>ニシセンボク</t>
    </rPh>
    <rPh sb="16" eb="18">
      <t>モトミヤ</t>
    </rPh>
    <rPh sb="18" eb="20">
      <t>ホウメン</t>
    </rPh>
    <phoneticPr fontId="1"/>
  </si>
  <si>
    <t>ｾﾌﾞﾝｲﾚﾌﾞﾝ南仙北1丁目店</t>
    <rPh sb="9" eb="10">
      <t>ミナミ</t>
    </rPh>
    <rPh sb="10" eb="12">
      <t>センボク</t>
    </rPh>
    <rPh sb="13" eb="15">
      <t>チョウメ</t>
    </rPh>
    <rPh sb="15" eb="16">
      <t>テン</t>
    </rPh>
    <phoneticPr fontId="1"/>
  </si>
  <si>
    <t>ー</t>
    <phoneticPr fontId="1"/>
  </si>
  <si>
    <t>時刻表A</t>
    <rPh sb="0" eb="3">
      <t>ジコクヒョウ</t>
    </rPh>
    <phoneticPr fontId="1"/>
  </si>
  <si>
    <t>時刻表B</t>
    <rPh sb="0" eb="3">
      <t>ジコクヒョウ</t>
    </rPh>
    <phoneticPr fontId="1"/>
  </si>
  <si>
    <t>岩手保健医療大学前</t>
    <rPh sb="0" eb="2">
      <t>イワテ</t>
    </rPh>
    <rPh sb="2" eb="4">
      <t>ホケン</t>
    </rPh>
    <rPh sb="4" eb="6">
      <t>イリョウ</t>
    </rPh>
    <rPh sb="6" eb="8">
      <t>ダイガク</t>
    </rPh>
    <rPh sb="8" eb="9">
      <t>マエ</t>
    </rPh>
    <phoneticPr fontId="1"/>
  </si>
  <si>
    <t>元ﾔﾏｻﾞｷﾃﾞｨﾘｰ中の橋店</t>
    <rPh sb="0" eb="1">
      <t>モト</t>
    </rPh>
    <rPh sb="11" eb="12">
      <t>ナカ</t>
    </rPh>
    <rPh sb="13" eb="14">
      <t>ハシ</t>
    </rPh>
    <rPh sb="14" eb="15">
      <t>テン</t>
    </rPh>
    <phoneticPr fontId="1"/>
  </si>
  <si>
    <t>◎</t>
    <phoneticPr fontId="1"/>
  </si>
  <si>
    <t>◎</t>
    <phoneticPr fontId="2"/>
  </si>
  <si>
    <t>◎</t>
    <phoneticPr fontId="1"/>
  </si>
  <si>
    <t>飯岡駐在所跡</t>
    <rPh sb="0" eb="2">
      <t>イイオカ</t>
    </rPh>
    <rPh sb="2" eb="5">
      <t>チュウザイショ</t>
    </rPh>
    <rPh sb="5" eb="6">
      <t>アト</t>
    </rPh>
    <phoneticPr fontId="1"/>
  </si>
  <si>
    <t>岩手県対ガン協会前</t>
    <rPh sb="0" eb="3">
      <t>イワテケン</t>
    </rPh>
    <rPh sb="3" eb="4">
      <t>タイ</t>
    </rPh>
    <rPh sb="6" eb="8">
      <t>キョウカイ</t>
    </rPh>
    <rPh sb="8" eb="9">
      <t>マエ</t>
    </rPh>
    <phoneticPr fontId="1"/>
  </si>
  <si>
    <t>ー</t>
    <phoneticPr fontId="2"/>
  </si>
  <si>
    <t>◎</t>
    <phoneticPr fontId="2"/>
  </si>
  <si>
    <t>◎</t>
    <phoneticPr fontId="1"/>
  </si>
  <si>
    <t>⑤　　4月、5月、6月、7月、10月、11月、12月の第二、第四日曜日は18時までの営業の為、時刻表Bとなります。</t>
    <rPh sb="4" eb="5">
      <t>ガツ</t>
    </rPh>
    <rPh sb="7" eb="8">
      <t>ガツ</t>
    </rPh>
    <rPh sb="10" eb="11">
      <t>ガツ</t>
    </rPh>
    <rPh sb="13" eb="14">
      <t>ガツ</t>
    </rPh>
    <rPh sb="17" eb="18">
      <t>ガツ</t>
    </rPh>
    <rPh sb="21" eb="22">
      <t>ガツ</t>
    </rPh>
    <rPh sb="25" eb="26">
      <t>ガツ</t>
    </rPh>
    <rPh sb="27" eb="29">
      <t>ダイニ</t>
    </rPh>
    <rPh sb="30" eb="31">
      <t>ダイ</t>
    </rPh>
    <rPh sb="31" eb="32">
      <t>ヨン</t>
    </rPh>
    <rPh sb="32" eb="35">
      <t>ニチヨウビ</t>
    </rPh>
    <rPh sb="38" eb="39">
      <t>ジ</t>
    </rPh>
    <rPh sb="42" eb="44">
      <t>エイギョウ</t>
    </rPh>
    <rPh sb="45" eb="46">
      <t>タメ</t>
    </rPh>
    <rPh sb="47" eb="50">
      <t>ジコクヒョウ</t>
    </rPh>
    <phoneticPr fontId="3"/>
  </si>
  <si>
    <t>⑥　 上記以外で営業時間が変更となる場合がありますので、時間割、WEBでご確認ください。</t>
    <rPh sb="3" eb="5">
      <t>ジョウキ</t>
    </rPh>
    <rPh sb="5" eb="7">
      <t>イガイ</t>
    </rPh>
    <rPh sb="8" eb="10">
      <t>エイギョウ</t>
    </rPh>
    <rPh sb="10" eb="12">
      <t>ジカン</t>
    </rPh>
    <rPh sb="13" eb="15">
      <t>ヘンコウ</t>
    </rPh>
    <rPh sb="18" eb="20">
      <t>バアイ</t>
    </rPh>
    <rPh sb="28" eb="31">
      <t>ジカンワリ</t>
    </rPh>
    <rPh sb="37" eb="39">
      <t>カクニン</t>
    </rPh>
    <phoneticPr fontId="3"/>
  </si>
  <si>
    <r>
      <t>　横断歩道・交差点・バス停などを除いた場所であれば、どこでも止まります。（市内中心部については交通規制もありますのでできるだけ上記の場所でお待ちください。）　その際運転者にわかるように　</t>
    </r>
    <r>
      <rPr>
        <b/>
        <u/>
        <sz val="9"/>
        <color theme="1" tint="0.34998626667073579"/>
        <rFont val="HG丸ｺﾞｼｯｸM-PRO"/>
        <family val="3"/>
        <charset val="128"/>
      </rPr>
      <t>手を上げて</t>
    </r>
    <r>
      <rPr>
        <sz val="9"/>
        <color theme="1" tint="0.34998626667073579"/>
        <rFont val="HG丸ｺﾞｼｯｸM-PRO"/>
        <family val="3"/>
        <charset val="128"/>
      </rPr>
      <t xml:space="preserve">　合図をしてください。 </t>
    </r>
    <phoneticPr fontId="3"/>
  </si>
  <si>
    <r>
      <t>　オンデマンド運行の路線は、お迎えお送りともに　</t>
    </r>
    <r>
      <rPr>
        <b/>
        <u/>
        <sz val="9"/>
        <color theme="1" tint="0.34998626667073579"/>
        <rFont val="HG丸ｺﾞｼｯｸM-PRO"/>
        <family val="3"/>
        <charset val="128"/>
      </rPr>
      <t>予約制</t>
    </r>
    <r>
      <rPr>
        <sz val="9"/>
        <color theme="1" tint="0.34998626667073579"/>
        <rFont val="HG丸ｺﾞｼｯｸM-PRO"/>
        <family val="3"/>
        <charset val="128"/>
      </rPr>
      <t>　の運行になりますので、ご利用される方は前日の　</t>
    </r>
    <r>
      <rPr>
        <b/>
        <u/>
        <sz val="9"/>
        <color theme="1" tint="0.34998626667073579"/>
        <rFont val="HG丸ｺﾞｼｯｸM-PRO"/>
        <family val="3"/>
        <charset val="128"/>
      </rPr>
      <t>営業終了１時間前までに</t>
    </r>
    <r>
      <rPr>
        <sz val="9"/>
        <color theme="1" tint="0.34998626667073579"/>
        <rFont val="HG丸ｺﾞｼｯｸM-PRO"/>
        <family val="3"/>
        <charset val="128"/>
      </rPr>
      <t xml:space="preserve">　受付にご予約ください（電話可）。 </t>
    </r>
    <rPh sb="7" eb="9">
      <t>ウンコウ</t>
    </rPh>
    <rPh sb="10" eb="12">
      <t>ロセン</t>
    </rPh>
    <rPh sb="15" eb="16">
      <t>ムカ</t>
    </rPh>
    <rPh sb="18" eb="19">
      <t>オク</t>
    </rPh>
    <rPh sb="74" eb="76">
      <t>デンワ</t>
    </rPh>
    <rPh sb="76" eb="77">
      <t>カ</t>
    </rPh>
    <phoneticPr fontId="3"/>
  </si>
  <si>
    <t>⑤</t>
    <phoneticPr fontId="3"/>
  </si>
  <si>
    <t>送りのみ</t>
    <rPh sb="0" eb="1">
      <t>オク</t>
    </rPh>
    <phoneticPr fontId="1"/>
  </si>
  <si>
    <t>送りのみ</t>
    <rPh sb="0" eb="1">
      <t>オク</t>
    </rPh>
    <phoneticPr fontId="2"/>
  </si>
  <si>
    <t>カラオケ時遊館盛岡駅前店前</t>
    <rPh sb="4" eb="5">
      <t>ジ</t>
    </rPh>
    <rPh sb="5" eb="6">
      <t>ユウ</t>
    </rPh>
    <rPh sb="6" eb="7">
      <t>カン</t>
    </rPh>
    <rPh sb="7" eb="9">
      <t>モリオカ</t>
    </rPh>
    <rPh sb="9" eb="11">
      <t>エキマエ</t>
    </rPh>
    <rPh sb="11" eb="12">
      <t>テン</t>
    </rPh>
    <rPh sb="12" eb="13">
      <t>マエ</t>
    </rPh>
    <phoneticPr fontId="1"/>
  </si>
  <si>
    <t>医大線</t>
    <rPh sb="0" eb="2">
      <t>イダイ</t>
    </rPh>
    <rPh sb="2" eb="3">
      <t>セン</t>
    </rPh>
    <phoneticPr fontId="1"/>
  </si>
  <si>
    <t>送り</t>
    <rPh sb="0" eb="1">
      <t>オク</t>
    </rPh>
    <phoneticPr fontId="2"/>
  </si>
  <si>
    <t>のみ</t>
    <phoneticPr fontId="2"/>
  </si>
  <si>
    <t xml:space="preserve">⑥　 </t>
    <phoneticPr fontId="3"/>
  </si>
  <si>
    <t xml:space="preserve">   上記以外で営業時間が変更となる場合がありますので、時間割、WEBでご確認ください。</t>
    <phoneticPr fontId="3"/>
  </si>
  <si>
    <r>
      <t>　横断歩道・交差点・バス停などを除いた場所であれば、どこでも止まります。その際運転者にわかるように　</t>
    </r>
    <r>
      <rPr>
        <b/>
        <u/>
        <sz val="10"/>
        <color theme="1" tint="0.34998626667073579"/>
        <rFont val="HG丸ｺﾞｼｯｸM-PRO"/>
        <family val="3"/>
        <charset val="128"/>
      </rPr>
      <t>手を上げて</t>
    </r>
    <r>
      <rPr>
        <sz val="10"/>
        <color theme="1" tint="0.34998626667073579"/>
        <rFont val="HG丸ｺﾞｼｯｸM-PRO"/>
        <family val="3"/>
        <charset val="128"/>
      </rPr>
      <t>　合図をしてください。</t>
    </r>
    <r>
      <rPr>
        <sz val="8"/>
        <color theme="1" tint="0.34998626667073579"/>
        <rFont val="HG丸ｺﾞｼｯｸM-PRO"/>
        <family val="3"/>
        <charset val="128"/>
      </rPr>
      <t>（市内中心部については交通規制もありますのでできるだけ上記の場所でお待ちください。）</t>
    </r>
    <rPh sb="67" eb="69">
      <t>シナイ</t>
    </rPh>
    <rPh sb="69" eb="72">
      <t>チュウシンブ</t>
    </rPh>
    <rPh sb="77" eb="79">
      <t>コウツウ</t>
    </rPh>
    <rPh sb="79" eb="81">
      <t>キセイ</t>
    </rPh>
    <rPh sb="93" eb="95">
      <t>ジョウキ</t>
    </rPh>
    <rPh sb="96" eb="98">
      <t>バショ</t>
    </rPh>
    <rPh sb="100" eb="101">
      <t>マ</t>
    </rPh>
    <phoneticPr fontId="3"/>
  </si>
  <si>
    <t>　4月、5月、6月、7月、10月、11月、12月の第二、第四日曜日は18時までの営業の為、
時刻表Bとなります。</t>
    <phoneticPr fontId="3"/>
  </si>
  <si>
    <t>注１）※繁忙期運行（8時の市内線は予約制となっております。前日１８時までに予約をお願い致します。）</t>
    <rPh sb="0" eb="1">
      <t>チュウ</t>
    </rPh>
    <rPh sb="4" eb="6">
      <t>ハンボウ</t>
    </rPh>
    <rPh sb="6" eb="7">
      <t>キ</t>
    </rPh>
    <rPh sb="7" eb="8">
      <t>ウン</t>
    </rPh>
    <rPh sb="8" eb="9">
      <t>コウ</t>
    </rPh>
    <rPh sb="11" eb="12">
      <t>ジ</t>
    </rPh>
    <rPh sb="13" eb="16">
      <t>シナイセン</t>
    </rPh>
    <rPh sb="17" eb="20">
      <t>ヨヤクセイ</t>
    </rPh>
    <rPh sb="29" eb="31">
      <t>ゼンジツ</t>
    </rPh>
    <rPh sb="33" eb="34">
      <t>ジ</t>
    </rPh>
    <rPh sb="37" eb="39">
      <t>ヨヤク</t>
    </rPh>
    <rPh sb="41" eb="42">
      <t>ネガ</t>
    </rPh>
    <rPh sb="43" eb="44">
      <t>イタ</t>
    </rPh>
    <phoneticPr fontId="1"/>
  </si>
  <si>
    <t>分</t>
    <rPh sb="0" eb="1">
      <t>フン</t>
    </rPh>
    <phoneticPr fontId="1"/>
  </si>
  <si>
    <t>秒</t>
    <rPh sb="0" eb="1">
      <t>ビョウ</t>
    </rPh>
    <phoneticPr fontId="1"/>
  </si>
  <si>
    <t>※</t>
    <phoneticPr fontId="1"/>
  </si>
  <si>
    <t>分</t>
    <rPh sb="0" eb="1">
      <t>フン</t>
    </rPh>
    <phoneticPr fontId="2"/>
  </si>
  <si>
    <t>秒</t>
    <rPh sb="0" eb="1">
      <t>ビョウ</t>
    </rPh>
    <phoneticPr fontId="2"/>
  </si>
  <si>
    <t>時</t>
    <rPh sb="0" eb="1">
      <t>ジ</t>
    </rPh>
    <phoneticPr fontId="1"/>
  </si>
  <si>
    <t>時</t>
    <rPh sb="0" eb="1">
      <t>ジ</t>
    </rPh>
    <phoneticPr fontId="2"/>
  </si>
  <si>
    <t>焼肉・冷麺三千里 大通り店前</t>
    <rPh sb="0" eb="2">
      <t>ヤキニク</t>
    </rPh>
    <rPh sb="3" eb="5">
      <t>レイメン</t>
    </rPh>
    <rPh sb="5" eb="8">
      <t>サンゼンリ</t>
    </rPh>
    <rPh sb="9" eb="11">
      <t>オオドオ</t>
    </rPh>
    <rPh sb="12" eb="13">
      <t>テン</t>
    </rPh>
    <rPh sb="13" eb="14">
      <t>マエ</t>
    </rPh>
    <phoneticPr fontId="1"/>
  </si>
  <si>
    <t>注２）朝８時の便及び１７時の便は、交通規制により中央通では停車できません。焼肉・冷麺三千里大通り店前、市役所前からご利用ください。</t>
    <rPh sb="0" eb="1">
      <t>チュウ</t>
    </rPh>
    <rPh sb="3" eb="4">
      <t>アサ</t>
    </rPh>
    <rPh sb="5" eb="6">
      <t>ジ</t>
    </rPh>
    <rPh sb="7" eb="8">
      <t>ビン</t>
    </rPh>
    <rPh sb="8" eb="9">
      <t>オヨ</t>
    </rPh>
    <rPh sb="12" eb="13">
      <t>ジ</t>
    </rPh>
    <rPh sb="14" eb="15">
      <t>ビン</t>
    </rPh>
    <rPh sb="17" eb="19">
      <t>コウツウ</t>
    </rPh>
    <rPh sb="19" eb="21">
      <t>キセイ</t>
    </rPh>
    <rPh sb="24" eb="26">
      <t>チュウオウ</t>
    </rPh>
    <rPh sb="26" eb="27">
      <t>ツウ</t>
    </rPh>
    <rPh sb="29" eb="31">
      <t>テイシャ</t>
    </rPh>
    <rPh sb="37" eb="39">
      <t>ヤキニク</t>
    </rPh>
    <rPh sb="40" eb="42">
      <t>レイメン</t>
    </rPh>
    <rPh sb="42" eb="45">
      <t>サンゼンリ</t>
    </rPh>
    <rPh sb="45" eb="47">
      <t>オオドオ</t>
    </rPh>
    <rPh sb="48" eb="50">
      <t>テンマエ</t>
    </rPh>
    <rPh sb="51" eb="54">
      <t>シヤクショ</t>
    </rPh>
    <phoneticPr fontId="1"/>
  </si>
  <si>
    <t>岩手缶詰</t>
    <rPh sb="0" eb="4">
      <t>イワテカンヅメ</t>
    </rPh>
    <phoneticPr fontId="1"/>
  </si>
  <si>
    <t>パチンコムービー</t>
    <phoneticPr fontId="1"/>
  </si>
  <si>
    <t>岩手大学理工学部前</t>
    <rPh sb="0" eb="4">
      <t>イワテダイガク</t>
    </rPh>
    <rPh sb="4" eb="9">
      <t>リコウガクブマエ</t>
    </rPh>
    <phoneticPr fontId="1"/>
  </si>
  <si>
    <t>ファミリーマート高松一丁目</t>
    <rPh sb="8" eb="13">
      <t>タカマツイッチョウメ</t>
    </rPh>
    <phoneticPr fontId="1"/>
  </si>
  <si>
    <t>ベルフ松園店</t>
    <rPh sb="3" eb="5">
      <t>マツゾノ</t>
    </rPh>
    <rPh sb="5" eb="6">
      <t>テン</t>
    </rPh>
    <phoneticPr fontId="1"/>
  </si>
  <si>
    <t>どさん子</t>
    <rPh sb="3" eb="4">
      <t>コ</t>
    </rPh>
    <phoneticPr fontId="1"/>
  </si>
  <si>
    <t>ユニバース松園</t>
    <rPh sb="5" eb="7">
      <t>マツゾノ</t>
    </rPh>
    <phoneticPr fontId="1"/>
  </si>
  <si>
    <t>ローソン桜台</t>
    <rPh sb="4" eb="6">
      <t>サクラダイ</t>
    </rPh>
    <phoneticPr fontId="1"/>
  </si>
  <si>
    <t>米内小学校</t>
    <rPh sb="0" eb="5">
      <t>ヨナイショウガッコウ</t>
    </rPh>
    <phoneticPr fontId="1"/>
  </si>
  <si>
    <t>東山道三ツ割店</t>
    <rPh sb="0" eb="3">
      <t>トウサンドウ</t>
    </rPh>
    <rPh sb="3" eb="4">
      <t>ミ</t>
    </rPh>
    <rPh sb="5" eb="6">
      <t>ワリ</t>
    </rPh>
    <rPh sb="6" eb="7">
      <t>テン</t>
    </rPh>
    <phoneticPr fontId="1"/>
  </si>
  <si>
    <t>ベルフ山岸</t>
    <rPh sb="3" eb="5">
      <t>ヤマギシ</t>
    </rPh>
    <phoneticPr fontId="1"/>
  </si>
  <si>
    <t>マルイチ浅岸</t>
    <rPh sb="4" eb="6">
      <t>アサギシ</t>
    </rPh>
    <phoneticPr fontId="1"/>
  </si>
  <si>
    <t>盛岡二高</t>
    <rPh sb="0" eb="4">
      <t>モリオカニコウ</t>
    </rPh>
    <phoneticPr fontId="1"/>
  </si>
  <si>
    <t>医大本町キャンパス</t>
    <rPh sb="0" eb="4">
      <t>イダイホンチョウ</t>
    </rPh>
    <phoneticPr fontId="1"/>
  </si>
  <si>
    <t>盛岡外語観光専門学校</t>
    <rPh sb="0" eb="6">
      <t>モリオカガイゴカンコウ</t>
    </rPh>
    <rPh sb="6" eb="10">
      <t>センモンガッコウ</t>
    </rPh>
    <phoneticPr fontId="1"/>
  </si>
  <si>
    <t>マルイチ本宮</t>
    <rPh sb="4" eb="6">
      <t>モトミヤ</t>
    </rPh>
    <phoneticPr fontId="1"/>
  </si>
  <si>
    <t>タカヤアリーナ</t>
    <phoneticPr fontId="1"/>
  </si>
  <si>
    <t>↓</t>
    <phoneticPr fontId="1"/>
  </si>
  <si>
    <t>経　由　地</t>
    <rPh sb="0" eb="1">
      <t>ヘ</t>
    </rPh>
    <rPh sb="2" eb="3">
      <t>ヨシ</t>
    </rPh>
    <rPh sb="4" eb="5">
      <t>チ</t>
    </rPh>
    <phoneticPr fontId="58"/>
  </si>
  <si>
    <t>通　過　時　刻</t>
    <rPh sb="0" eb="1">
      <t>ツウ</t>
    </rPh>
    <rPh sb="2" eb="3">
      <t>カ</t>
    </rPh>
    <rPh sb="4" eb="5">
      <t>トキ</t>
    </rPh>
    <rPh sb="6" eb="7">
      <t>コク</t>
    </rPh>
    <phoneticPr fontId="58"/>
  </si>
  <si>
    <t>※15：10</t>
    <phoneticPr fontId="58"/>
  </si>
  <si>
    <t>※18：10</t>
    <phoneticPr fontId="58"/>
  </si>
  <si>
    <t>送
り
の
み</t>
    <rPh sb="0" eb="1">
      <t>オク</t>
    </rPh>
    <phoneticPr fontId="58"/>
  </si>
  <si>
    <t>ファミリーマート加賀野二丁目店</t>
    <rPh sb="8" eb="11">
      <t>カガノ</t>
    </rPh>
    <rPh sb="11" eb="14">
      <t>ニチョウメ</t>
    </rPh>
    <rPh sb="14" eb="15">
      <t>テン</t>
    </rPh>
    <phoneticPr fontId="1"/>
  </si>
  <si>
    <t>盛岡スターレーン</t>
    <rPh sb="0" eb="2">
      <t>モリオカ</t>
    </rPh>
    <phoneticPr fontId="1"/>
  </si>
  <si>
    <r>
      <rPr>
        <b/>
        <sz val="16"/>
        <color theme="6" tint="-0.499984740745262"/>
        <rFont val="HG丸ｺﾞｼｯｸM-PRO"/>
        <family val="3"/>
        <charset val="128"/>
      </rPr>
      <t>時刻表</t>
    </r>
    <r>
      <rPr>
        <sz val="11"/>
        <color theme="1"/>
        <rFont val="HG丸ｺﾞｼｯｸM-PRO"/>
        <family val="3"/>
        <charset val="128"/>
      </rPr>
      <t xml:space="preserve">
</t>
    </r>
    <r>
      <rPr>
        <b/>
        <sz val="11"/>
        <color theme="6" tint="-0.249977111117893"/>
        <rFont val="HG丸ｺﾞｼｯｸM-PRO"/>
        <family val="3"/>
        <charset val="128"/>
      </rPr>
      <t>翌日以降の予約をする際は、前日の営業終了２時間前までにお願いします。</t>
    </r>
    <rPh sb="4" eb="8">
      <t>ヨクジツイコウ</t>
    </rPh>
    <rPh sb="9" eb="11">
      <t>ヨヤク</t>
    </rPh>
    <rPh sb="14" eb="15">
      <t>サイ</t>
    </rPh>
    <rPh sb="17" eb="19">
      <t>ゼンジツ</t>
    </rPh>
    <rPh sb="20" eb="24">
      <t>エイギョウシュウリョウ</t>
    </rPh>
    <rPh sb="25" eb="28">
      <t>ジカンマエ</t>
    </rPh>
    <rPh sb="32" eb="33">
      <t>ネガ</t>
    </rPh>
    <phoneticPr fontId="58"/>
  </si>
  <si>
    <t>※　　　予約制</t>
    <rPh sb="4" eb="7">
      <t>ヨヤクセイ</t>
    </rPh>
    <phoneticPr fontId="1"/>
  </si>
  <si>
    <t>※　予め運行日時をご確認の上ご利用ください。</t>
    <rPh sb="2" eb="3">
      <t>アラカジ</t>
    </rPh>
    <rPh sb="4" eb="6">
      <t>ウンコウ</t>
    </rPh>
    <rPh sb="6" eb="8">
      <t>ニチジ</t>
    </rPh>
    <rPh sb="10" eb="12">
      <t>カクニン</t>
    </rPh>
    <rPh sb="13" eb="14">
      <t>ウエ</t>
    </rPh>
    <rPh sb="15" eb="17">
      <t>リヨウ</t>
    </rPh>
    <phoneticPr fontId="1"/>
  </si>
  <si>
    <t>◎</t>
    <phoneticPr fontId="2"/>
  </si>
  <si>
    <t>乗車時間を短くする
ため、前日にご利用者が
確定した段階で送迎時間を
お知らせ致します。</t>
    <rPh sb="0" eb="4">
      <t>ジョウシャジカン</t>
    </rPh>
    <rPh sb="5" eb="6">
      <t>ミジカ</t>
    </rPh>
    <rPh sb="13" eb="15">
      <t>ゼンジツ</t>
    </rPh>
    <rPh sb="17" eb="20">
      <t>リヨウシャ</t>
    </rPh>
    <rPh sb="22" eb="24">
      <t>カクテイ</t>
    </rPh>
    <rPh sb="26" eb="28">
      <t>ダンカイ</t>
    </rPh>
    <rPh sb="29" eb="33">
      <t>ソウゲイジカン</t>
    </rPh>
    <rPh sb="36" eb="37">
      <t>シ</t>
    </rPh>
    <rPh sb="39" eb="40">
      <t>イタ</t>
    </rPh>
    <phoneticPr fontId="1"/>
  </si>
  <si>
    <t>ローソン西仙北</t>
    <rPh sb="4" eb="7">
      <t>ニシセンボク</t>
    </rPh>
    <phoneticPr fontId="1"/>
  </si>
  <si>
    <t>あすか信用組合</t>
    <rPh sb="3" eb="7">
      <t>シンヨウクミアイ</t>
    </rPh>
    <phoneticPr fontId="1"/>
  </si>
  <si>
    <t>本宮小学校正門前</t>
    <rPh sb="0" eb="5">
      <t>モトミヤショウガッコウ</t>
    </rPh>
    <rPh sb="5" eb="8">
      <t>セイモンマエ</t>
    </rPh>
    <phoneticPr fontId="1"/>
  </si>
  <si>
    <t>-</t>
    <phoneticPr fontId="58"/>
  </si>
  <si>
    <t>送りのみ運行</t>
    <rPh sb="0" eb="1">
      <t>オク</t>
    </rPh>
    <rPh sb="4" eb="6">
      <t>ウンコウ</t>
    </rPh>
    <phoneticPr fontId="1"/>
  </si>
  <si>
    <t>通　　過　　時　　刻</t>
    <rPh sb="0" eb="1">
      <t>ツウ</t>
    </rPh>
    <rPh sb="3" eb="4">
      <t>カ</t>
    </rPh>
    <rPh sb="6" eb="7">
      <t>トキ</t>
    </rPh>
    <rPh sb="9" eb="10">
      <t>コク</t>
    </rPh>
    <phoneticPr fontId="58"/>
  </si>
  <si>
    <t>経　　由　　地</t>
    <rPh sb="0" eb="1">
      <t>ヘ</t>
    </rPh>
    <rPh sb="3" eb="4">
      <t>ヨシ</t>
    </rPh>
    <rPh sb="6" eb="7">
      <t>チ</t>
    </rPh>
    <phoneticPr fontId="58"/>
  </si>
  <si>
    <t>注1)　８時、１７時の便は交通規制により中央通りでは停車できません。市役所前からご利用ください。</t>
    <rPh sb="0" eb="1">
      <t>チュウ</t>
    </rPh>
    <rPh sb="5" eb="6">
      <t>ジ</t>
    </rPh>
    <rPh sb="9" eb="10">
      <t>ジ</t>
    </rPh>
    <rPh sb="11" eb="12">
      <t>ビン</t>
    </rPh>
    <rPh sb="13" eb="17">
      <t>コウツウキセイ</t>
    </rPh>
    <rPh sb="20" eb="23">
      <t>チュウオウドオ</t>
    </rPh>
    <rPh sb="26" eb="28">
      <t>テイシャ</t>
    </rPh>
    <rPh sb="34" eb="38">
      <t>シヤクショマエ</t>
    </rPh>
    <rPh sb="41" eb="43">
      <t>リヨウ</t>
    </rPh>
    <phoneticPr fontId="58"/>
  </si>
  <si>
    <t>注1)　８時の便は交通規制により中央通りでは停車できません。市役所前からご利用ください。</t>
    <rPh sb="7" eb="8">
      <t>ビン</t>
    </rPh>
    <phoneticPr fontId="58"/>
  </si>
  <si>
    <t>時　　刻　　表　　Ａ</t>
    <rPh sb="0" eb="1">
      <t>トキ</t>
    </rPh>
    <rPh sb="3" eb="4">
      <t>コク</t>
    </rPh>
    <rPh sb="6" eb="7">
      <t>ヒョウ</t>
    </rPh>
    <phoneticPr fontId="58"/>
  </si>
  <si>
    <t>発　　着　　地</t>
    <rPh sb="0" eb="1">
      <t>ハツ</t>
    </rPh>
    <rPh sb="3" eb="4">
      <t>キ</t>
    </rPh>
    <rPh sb="6" eb="7">
      <t>チ</t>
    </rPh>
    <phoneticPr fontId="58"/>
  </si>
  <si>
    <t>送
り
の
み</t>
    <rPh sb="0" eb="1">
      <t>オク</t>
    </rPh>
    <phoneticPr fontId="58"/>
  </si>
  <si>
    <t>時　　刻　　表　　B</t>
    <rPh sb="0" eb="1">
      <t>トキ</t>
    </rPh>
    <rPh sb="3" eb="4">
      <t>コク</t>
    </rPh>
    <rPh sb="6" eb="7">
      <t>ヒョウ</t>
    </rPh>
    <phoneticPr fontId="58"/>
  </si>
  <si>
    <t>通　　過　　時　　刻</t>
    <rPh sb="0" eb="1">
      <t>ツウ</t>
    </rPh>
    <rPh sb="3" eb="4">
      <t>カ</t>
    </rPh>
    <rPh sb="6" eb="7">
      <t>トキ</t>
    </rPh>
    <rPh sb="9" eb="10">
      <t>コク</t>
    </rPh>
    <phoneticPr fontId="58"/>
  </si>
  <si>
    <t>時　　刻　　表　　C</t>
    <rPh sb="0" eb="1">
      <t>トキ</t>
    </rPh>
    <rPh sb="3" eb="4">
      <t>コク</t>
    </rPh>
    <rPh sb="6" eb="7">
      <t>ヒョウ</t>
    </rPh>
    <phoneticPr fontId="58"/>
  </si>
  <si>
    <t>―</t>
    <phoneticPr fontId="1"/>
  </si>
  <si>
    <t>―</t>
    <phoneticPr fontId="1"/>
  </si>
  <si>
    <t>-</t>
    <phoneticPr fontId="58"/>
  </si>
  <si>
    <t>ヘアーサロンLocoMoco</t>
    <phoneticPr fontId="1"/>
  </si>
  <si>
    <t xml:space="preserve">   時 　刻　 表　 A</t>
    <rPh sb="3" eb="4">
      <t>トキ</t>
    </rPh>
    <rPh sb="6" eb="7">
      <t>コク</t>
    </rPh>
    <rPh sb="9" eb="10">
      <t>ヒョウ</t>
    </rPh>
    <phoneticPr fontId="58"/>
  </si>
  <si>
    <t xml:space="preserve">   時 　刻　 表　 B</t>
    <rPh sb="3" eb="4">
      <t>トキ</t>
    </rPh>
    <rPh sb="6" eb="7">
      <t>コク</t>
    </rPh>
    <rPh sb="9" eb="10">
      <t>ヒョウ</t>
    </rPh>
    <phoneticPr fontId="58"/>
  </si>
  <si>
    <t xml:space="preserve">   時 　刻　 表　 C</t>
    <rPh sb="3" eb="4">
      <t>トキ</t>
    </rPh>
    <rPh sb="6" eb="7">
      <t>コク</t>
    </rPh>
    <rPh sb="9" eb="10">
      <t>ヒョウ</t>
    </rPh>
    <phoneticPr fontId="58"/>
  </si>
  <si>
    <t>盛岡南線</t>
    <rPh sb="0" eb="2">
      <t>モリオカ</t>
    </rPh>
    <rPh sb="2" eb="3">
      <t>ミナミ</t>
    </rPh>
    <rPh sb="3" eb="4">
      <t>セン</t>
    </rPh>
    <phoneticPr fontId="1"/>
  </si>
  <si>
    <t>盛工</t>
    <rPh sb="0" eb="2">
      <t>モリコウ</t>
    </rPh>
    <phoneticPr fontId="76"/>
  </si>
  <si>
    <t>Aコープ湯沢</t>
    <rPh sb="4" eb="6">
      <t>ユザワ</t>
    </rPh>
    <phoneticPr fontId="76"/>
  </si>
  <si>
    <t>セブン広宮沢</t>
    <rPh sb="3" eb="6">
      <t>ヒロミヤサワ</t>
    </rPh>
    <phoneticPr fontId="76"/>
  </si>
  <si>
    <t>矢巾駅西口</t>
    <rPh sb="0" eb="2">
      <t>ヤハバ</t>
    </rPh>
    <rPh sb="2" eb="3">
      <t>エキ</t>
    </rPh>
    <rPh sb="3" eb="5">
      <t>ニシグチ</t>
    </rPh>
    <phoneticPr fontId="76"/>
  </si>
  <si>
    <t>ローソン花矢巾</t>
    <rPh sb="4" eb="7">
      <t>ハナヤハバ</t>
    </rPh>
    <phoneticPr fontId="76"/>
  </si>
  <si>
    <t>産技短</t>
    <rPh sb="0" eb="2">
      <t>サンギ</t>
    </rPh>
    <rPh sb="2" eb="3">
      <t>タン</t>
    </rPh>
    <phoneticPr fontId="76"/>
  </si>
  <si>
    <t>医大</t>
    <rPh sb="0" eb="2">
      <t>イダイ</t>
    </rPh>
    <phoneticPr fontId="76"/>
  </si>
  <si>
    <t>タモリ乙部</t>
    <rPh sb="3" eb="5">
      <t>オトベ</t>
    </rPh>
    <phoneticPr fontId="76"/>
  </si>
  <si>
    <t>セブン東見前</t>
    <rPh sb="3" eb="4">
      <t>ヒガシ</t>
    </rPh>
    <rPh sb="4" eb="5">
      <t>ミ</t>
    </rPh>
    <rPh sb="5" eb="6">
      <t>マエ</t>
    </rPh>
    <phoneticPr fontId="76"/>
  </si>
  <si>
    <t>ジョイス見前</t>
    <rPh sb="4" eb="6">
      <t>ミマエ</t>
    </rPh>
    <phoneticPr fontId="76"/>
  </si>
  <si>
    <t>セブンイレブン高田店</t>
    <rPh sb="7" eb="9">
      <t>タカダ</t>
    </rPh>
    <rPh sb="9" eb="10">
      <t>テン</t>
    </rPh>
    <phoneticPr fontId="76"/>
  </si>
  <si>
    <t>盛岡南高校</t>
    <rPh sb="0" eb="2">
      <t>モリオカ</t>
    </rPh>
    <rPh sb="2" eb="5">
      <t>ミナミコウコウ</t>
    </rPh>
    <phoneticPr fontId="76"/>
  </si>
  <si>
    <t>都南中央公園</t>
    <rPh sb="0" eb="2">
      <t>トナン</t>
    </rPh>
    <rPh sb="2" eb="6">
      <t>チュウオウコウエン</t>
    </rPh>
    <phoneticPr fontId="76"/>
  </si>
  <si>
    <t>ゲオ三本柳店</t>
    <rPh sb="2" eb="6">
      <t>サンボンヤナギテン</t>
    </rPh>
    <phoneticPr fontId="76"/>
  </si>
  <si>
    <t>都南支所</t>
    <rPh sb="0" eb="4">
      <t>トナンシショ</t>
    </rPh>
    <phoneticPr fontId="76"/>
  </si>
  <si>
    <t>永井小</t>
    <rPh sb="0" eb="3">
      <t>ナガイショウ</t>
    </rPh>
    <phoneticPr fontId="76"/>
  </si>
  <si>
    <t>ガスト津志田</t>
    <rPh sb="3" eb="6">
      <t>ツシダ</t>
    </rPh>
    <phoneticPr fontId="76"/>
  </si>
  <si>
    <t>東北銀行都南支店</t>
    <rPh sb="0" eb="4">
      <t>トウホクギンコウ</t>
    </rPh>
    <rPh sb="4" eb="8">
      <t>トナンシテン</t>
    </rPh>
    <phoneticPr fontId="76"/>
  </si>
  <si>
    <t>はま寿司三本柳</t>
    <rPh sb="2" eb="4">
      <t>スシ</t>
    </rPh>
    <rPh sb="4" eb="7">
      <t>サンボンヤナギ</t>
    </rPh>
    <phoneticPr fontId="76"/>
  </si>
  <si>
    <t>赤十字病院</t>
    <rPh sb="0" eb="5">
      <t>セキジュウジビョウイン</t>
    </rPh>
    <phoneticPr fontId="76"/>
  </si>
  <si>
    <t>ローソン門</t>
    <rPh sb="4" eb="5">
      <t>カド</t>
    </rPh>
    <phoneticPr fontId="76"/>
  </si>
  <si>
    <t>ジョイス東安庭店</t>
    <rPh sb="4" eb="5">
      <t>ヒガシ</t>
    </rPh>
    <rPh sb="5" eb="7">
      <t>アニワ</t>
    </rPh>
    <rPh sb="7" eb="8">
      <t>テン</t>
    </rPh>
    <phoneticPr fontId="76"/>
  </si>
  <si>
    <t>山岡家</t>
    <rPh sb="0" eb="3">
      <t>ヤマオカヤ</t>
    </rPh>
    <phoneticPr fontId="76"/>
  </si>
  <si>
    <t>セブンイレブン南仙北一丁目</t>
    <rPh sb="7" eb="13">
      <t>ミナミセンボクイッチョウメ</t>
    </rPh>
    <phoneticPr fontId="76"/>
  </si>
  <si>
    <t>ベルフ仙北</t>
    <rPh sb="3" eb="5">
      <t>センボク</t>
    </rPh>
    <phoneticPr fontId="76"/>
  </si>
  <si>
    <t>札幌海老麺舎えん</t>
    <rPh sb="0" eb="2">
      <t>サッポロ</t>
    </rPh>
    <rPh sb="2" eb="6">
      <t>エビメンシャ</t>
    </rPh>
    <phoneticPr fontId="76"/>
  </si>
  <si>
    <t>南イオン</t>
    <rPh sb="0" eb="1">
      <t>ミナミ</t>
    </rPh>
    <phoneticPr fontId="76"/>
  </si>
  <si>
    <t>盛岡南ドライビングスクール</t>
    <rPh sb="0" eb="2">
      <t>モリオカ</t>
    </rPh>
    <rPh sb="2" eb="3">
      <t>ミナミ</t>
    </rPh>
    <phoneticPr fontId="76"/>
  </si>
  <si>
    <t>ドコモショップ</t>
    <phoneticPr fontId="76"/>
  </si>
  <si>
    <t>-</t>
    <phoneticPr fontId="1"/>
  </si>
  <si>
    <t>－</t>
    <phoneticPr fontId="1"/>
  </si>
  <si>
    <t>飯岡駅東口</t>
    <rPh sb="0" eb="2">
      <t>イイオカ</t>
    </rPh>
    <rPh sb="2" eb="3">
      <t>エキ</t>
    </rPh>
    <rPh sb="3" eb="5">
      <t>ヒガシグチ</t>
    </rPh>
    <phoneticPr fontId="76"/>
  </si>
  <si>
    <t>【三本柳・津志田・仙北・西仙北・本宮・湯沢団地・流通センター・西見前・永井・矢巾・津志田・見前・永井方面】</t>
    <rPh sb="1" eb="4">
      <t>サンボンヤナギ</t>
    </rPh>
    <rPh sb="5" eb="8">
      <t>ツシダ</t>
    </rPh>
    <rPh sb="9" eb="11">
      <t>センボク</t>
    </rPh>
    <rPh sb="12" eb="13">
      <t>ニシ</t>
    </rPh>
    <rPh sb="13" eb="15">
      <t>センボク</t>
    </rPh>
    <rPh sb="16" eb="18">
      <t>モトミヤ</t>
    </rPh>
    <rPh sb="19" eb="21">
      <t>ユザワ</t>
    </rPh>
    <rPh sb="21" eb="22">
      <t>ダン</t>
    </rPh>
    <rPh sb="22" eb="23">
      <t>チ</t>
    </rPh>
    <rPh sb="24" eb="26">
      <t>リュウツウ</t>
    </rPh>
    <rPh sb="31" eb="34">
      <t>ニシミルマエ</t>
    </rPh>
    <rPh sb="35" eb="37">
      <t>ナガイ</t>
    </rPh>
    <rPh sb="50" eb="52">
      <t>ホウメン</t>
    </rPh>
    <phoneticPr fontId="58"/>
  </si>
  <si>
    <t>JAリンゴジュース加工場</t>
    <rPh sb="9" eb="12">
      <t>カコウジョウ</t>
    </rPh>
    <phoneticPr fontId="58"/>
  </si>
  <si>
    <t>盛岡じゃじゃ麺　ちーたん</t>
    <rPh sb="0" eb="2">
      <t>モリオカ</t>
    </rPh>
    <rPh sb="6" eb="7">
      <t>メン</t>
    </rPh>
    <phoneticPr fontId="58"/>
  </si>
  <si>
    <t>ローソン　盛岡猪去店</t>
    <rPh sb="5" eb="7">
      <t>モリオカ</t>
    </rPh>
    <rPh sb="7" eb="8">
      <t>イノシシ</t>
    </rPh>
    <rPh sb="8" eb="9">
      <t>キョ</t>
    </rPh>
    <rPh sb="9" eb="10">
      <t>テン</t>
    </rPh>
    <phoneticPr fontId="58"/>
  </si>
  <si>
    <t>大釜駅</t>
    <rPh sb="0" eb="3">
      <t>オオガマエキ</t>
    </rPh>
    <phoneticPr fontId="58"/>
  </si>
  <si>
    <t>鵜飼小学校</t>
    <rPh sb="0" eb="5">
      <t>ウカイショウガッコウ</t>
    </rPh>
    <phoneticPr fontId="58"/>
  </si>
  <si>
    <t>滝沢ふるさと交流館</t>
    <rPh sb="0" eb="2">
      <t>タキザワ</t>
    </rPh>
    <rPh sb="6" eb="9">
      <t>コウリュウカン</t>
    </rPh>
    <phoneticPr fontId="58"/>
  </si>
  <si>
    <t>あすみの団地</t>
    <rPh sb="4" eb="6">
      <t>ダンチ</t>
    </rPh>
    <phoneticPr fontId="58"/>
  </si>
  <si>
    <t>滝沢駅</t>
    <rPh sb="0" eb="3">
      <t>タキザワエキ</t>
    </rPh>
    <phoneticPr fontId="58"/>
  </si>
  <si>
    <t>巣子駅</t>
    <rPh sb="0" eb="3">
      <t>スゴエキ</t>
    </rPh>
    <phoneticPr fontId="58"/>
  </si>
  <si>
    <t>岩手銀行　巣子支店</t>
    <rPh sb="0" eb="4">
      <t>イワテギンコウ</t>
    </rPh>
    <rPh sb="5" eb="9">
      <t>スゴシテン</t>
    </rPh>
    <phoneticPr fontId="58"/>
  </si>
  <si>
    <t>厨川駅西口</t>
    <rPh sb="0" eb="5">
      <t>クリヤガワエキニシグチ</t>
    </rPh>
    <phoneticPr fontId="58"/>
  </si>
  <si>
    <t>岩手生協ベルフ牧野林</t>
    <rPh sb="0" eb="4">
      <t>イワテセイキョウ</t>
    </rPh>
    <rPh sb="7" eb="10">
      <t>マキノバヤシ</t>
    </rPh>
    <phoneticPr fontId="58"/>
  </si>
  <si>
    <t>盛岡月が丘食堂</t>
    <rPh sb="0" eb="2">
      <t>モリオカ</t>
    </rPh>
    <rPh sb="2" eb="3">
      <t>ツキ</t>
    </rPh>
    <rPh sb="4" eb="5">
      <t>オカ</t>
    </rPh>
    <rPh sb="5" eb="7">
      <t>ショクドウ</t>
    </rPh>
    <phoneticPr fontId="58"/>
  </si>
  <si>
    <t>盛岡北郵便局</t>
    <rPh sb="0" eb="6">
      <t>モリオカキタユウビンキョク</t>
    </rPh>
    <phoneticPr fontId="58"/>
  </si>
  <si>
    <t>ジョイフィット　盛岡青山駅前</t>
    <rPh sb="8" eb="14">
      <t>モリオカアオヤマエキマエ</t>
    </rPh>
    <phoneticPr fontId="58"/>
  </si>
  <si>
    <t>ファミリーマート　みたけ５丁目店</t>
    <rPh sb="13" eb="16">
      <t>チョウメテン</t>
    </rPh>
    <phoneticPr fontId="58"/>
  </si>
  <si>
    <t>セブンイレブン　月が丘一丁目店</t>
    <rPh sb="8" eb="9">
      <t>ツキ</t>
    </rPh>
    <rPh sb="10" eb="14">
      <t>オカイッチョウメ</t>
    </rPh>
    <rPh sb="14" eb="15">
      <t>テン</t>
    </rPh>
    <phoneticPr fontId="58"/>
  </si>
  <si>
    <t>ファミリーマート　西青山二丁目店</t>
    <rPh sb="9" eb="16">
      <t>ニシアオヤマニチョウメテン</t>
    </rPh>
    <phoneticPr fontId="58"/>
  </si>
  <si>
    <t>ファミリーマート　滝沢市役所前店</t>
    <rPh sb="9" eb="14">
      <t>タキザワシヤクショ</t>
    </rPh>
    <rPh sb="14" eb="16">
      <t>マエテン</t>
    </rPh>
    <phoneticPr fontId="58"/>
  </si>
  <si>
    <t>すき家　４号滝沢店</t>
    <rPh sb="2" eb="3">
      <t>イエ</t>
    </rPh>
    <rPh sb="5" eb="9">
      <t>ゴウタキザワテン</t>
    </rPh>
    <phoneticPr fontId="58"/>
  </si>
  <si>
    <t>ローソン　盛岡大学付属高校前店</t>
    <rPh sb="5" eb="13">
      <t>モリオカダイガクフゾクコウコウ</t>
    </rPh>
    <rPh sb="13" eb="15">
      <t>マエテン</t>
    </rPh>
    <phoneticPr fontId="58"/>
  </si>
  <si>
    <t>びっくりドンキー　上堂店</t>
    <rPh sb="9" eb="10">
      <t>カミ</t>
    </rPh>
    <rPh sb="10" eb="11">
      <t>ドウ</t>
    </rPh>
    <rPh sb="11" eb="12">
      <t>テン</t>
    </rPh>
    <phoneticPr fontId="58"/>
  </si>
  <si>
    <t>ローソン　盛岡安倍舘町店</t>
    <rPh sb="5" eb="7">
      <t>モリオカ</t>
    </rPh>
    <rPh sb="7" eb="9">
      <t>アベ</t>
    </rPh>
    <rPh sb="9" eb="10">
      <t>タテ</t>
    </rPh>
    <rPh sb="10" eb="11">
      <t>マチ</t>
    </rPh>
    <rPh sb="11" eb="12">
      <t>テン</t>
    </rPh>
    <phoneticPr fontId="58"/>
  </si>
  <si>
    <t>江南義塾盛岡高等学校</t>
    <rPh sb="0" eb="4">
      <t>コウナンギジュク</t>
    </rPh>
    <rPh sb="4" eb="6">
      <t>モリオカ</t>
    </rPh>
    <rPh sb="6" eb="8">
      <t>コウトウ</t>
    </rPh>
    <rPh sb="8" eb="10">
      <t>ガッコウ</t>
    </rPh>
    <phoneticPr fontId="58"/>
  </si>
  <si>
    <t>ローソン　盛岡南青山町店</t>
    <rPh sb="5" eb="7">
      <t>モリオカ</t>
    </rPh>
    <rPh sb="7" eb="8">
      <t>ミナミ</t>
    </rPh>
    <rPh sb="8" eb="11">
      <t>アオヤマチョウ</t>
    </rPh>
    <rPh sb="11" eb="12">
      <t>テン</t>
    </rPh>
    <phoneticPr fontId="58"/>
  </si>
  <si>
    <t>ローソン　盛岡大舘店</t>
    <rPh sb="5" eb="10">
      <t>モリオカオオダテテン</t>
    </rPh>
    <phoneticPr fontId="58"/>
  </si>
  <si>
    <t>山岡家　盛岡インター店</t>
    <rPh sb="0" eb="3">
      <t>ヤマオカヤ</t>
    </rPh>
    <rPh sb="4" eb="6">
      <t>モリオカ</t>
    </rPh>
    <rPh sb="10" eb="11">
      <t>テン</t>
    </rPh>
    <phoneticPr fontId="58"/>
  </si>
  <si>
    <t>孝仁病院</t>
    <rPh sb="0" eb="4">
      <t>コウジンビョウイン</t>
    </rPh>
    <phoneticPr fontId="58"/>
  </si>
  <si>
    <t>ローソン岩手県営体育館前店</t>
    <rPh sb="4" eb="8">
      <t>イワテケンエイ</t>
    </rPh>
    <rPh sb="8" eb="12">
      <t>タイイクカンマエ</t>
    </rPh>
    <rPh sb="12" eb="13">
      <t>テン</t>
    </rPh>
    <phoneticPr fontId="58"/>
  </si>
  <si>
    <t>盛岡北線</t>
    <rPh sb="0" eb="2">
      <t>モリオカ</t>
    </rPh>
    <rPh sb="2" eb="3">
      <t>キタ</t>
    </rPh>
    <rPh sb="3" eb="4">
      <t>セン</t>
    </rPh>
    <phoneticPr fontId="1"/>
  </si>
  <si>
    <t>【太田・猪去・滝沢・大釜・鵜飼・巣子・湯船沢・厨川・みたけ・青山・上堂・安倍館・前九年・大館・稲荷町・前潟方面】</t>
    <rPh sb="1" eb="3">
      <t>オオタ</t>
    </rPh>
    <rPh sb="4" eb="6">
      <t>イサリ</t>
    </rPh>
    <rPh sb="7" eb="9">
      <t>タキザワ</t>
    </rPh>
    <rPh sb="10" eb="12">
      <t>オオガマ</t>
    </rPh>
    <rPh sb="13" eb="15">
      <t>ウカイ</t>
    </rPh>
    <rPh sb="16" eb="18">
      <t>スゴ</t>
    </rPh>
    <rPh sb="19" eb="22">
      <t>ユフネザワ</t>
    </rPh>
    <rPh sb="23" eb="25">
      <t>クリヤガワ</t>
    </rPh>
    <rPh sb="30" eb="32">
      <t>アオヤマ</t>
    </rPh>
    <rPh sb="33" eb="35">
      <t>カミドウ</t>
    </rPh>
    <rPh sb="36" eb="39">
      <t>アベタテ</t>
    </rPh>
    <rPh sb="40" eb="43">
      <t>ゼンクネン</t>
    </rPh>
    <rPh sb="44" eb="46">
      <t>オオダテ</t>
    </rPh>
    <rPh sb="47" eb="50">
      <t>イナリチョウ</t>
    </rPh>
    <rPh sb="51" eb="53">
      <t>マエガタ</t>
    </rPh>
    <rPh sb="53" eb="55">
      <t>ホウメン</t>
    </rPh>
    <phoneticPr fontId="58"/>
  </si>
  <si>
    <r>
      <rPr>
        <b/>
        <sz val="16"/>
        <color rgb="FF00B0F0"/>
        <rFont val="HG丸ｺﾞｼｯｸM-PRO"/>
        <family val="3"/>
        <charset val="128"/>
      </rPr>
      <t>時刻表</t>
    </r>
    <r>
      <rPr>
        <sz val="11"/>
        <color rgb="FF00B0F0"/>
        <rFont val="HG丸ｺﾞｼｯｸM-PRO"/>
        <family val="3"/>
        <charset val="128"/>
      </rPr>
      <t xml:space="preserve">
</t>
    </r>
    <r>
      <rPr>
        <b/>
        <sz val="11"/>
        <color rgb="FF00B0F0"/>
        <rFont val="HG丸ｺﾞｼｯｸM-PRO"/>
        <family val="3"/>
        <charset val="128"/>
      </rPr>
      <t>翌日以降の予約をする際は、前日の営業終了２時間前までにお願いします。</t>
    </r>
    <rPh sb="4" eb="8">
      <t>ヨクジツイコウ</t>
    </rPh>
    <rPh sb="9" eb="11">
      <t>ヨヤク</t>
    </rPh>
    <rPh sb="14" eb="15">
      <t>サイ</t>
    </rPh>
    <rPh sb="17" eb="19">
      <t>ゼンジツ</t>
    </rPh>
    <rPh sb="20" eb="24">
      <t>エイギョウシュウリョウ</t>
    </rPh>
    <rPh sb="25" eb="28">
      <t>ジカンマエ</t>
    </rPh>
    <rPh sb="32" eb="33">
      <t>ネガ</t>
    </rPh>
    <phoneticPr fontId="58"/>
  </si>
  <si>
    <r>
      <rPr>
        <b/>
        <sz val="16"/>
        <color rgb="FFFFC000"/>
        <rFont val="HG丸ｺﾞｼｯｸM-PRO"/>
        <family val="3"/>
        <charset val="128"/>
      </rPr>
      <t>時刻表</t>
    </r>
    <r>
      <rPr>
        <sz val="11"/>
        <color rgb="FFFFC000"/>
        <rFont val="HG丸ｺﾞｼｯｸM-PRO"/>
        <family val="3"/>
        <charset val="128"/>
      </rPr>
      <t xml:space="preserve">
</t>
    </r>
    <r>
      <rPr>
        <b/>
        <sz val="11"/>
        <color rgb="FFFFC000"/>
        <rFont val="HG丸ｺﾞｼｯｸM-PRO"/>
        <family val="3"/>
        <charset val="128"/>
      </rPr>
      <t>翌日以降の予約をする際は、前日の営業終了２時間前までにお願いします。</t>
    </r>
    <rPh sb="4" eb="8">
      <t>ヨクジツイコウ</t>
    </rPh>
    <rPh sb="9" eb="11">
      <t>ヨヤク</t>
    </rPh>
    <rPh sb="14" eb="15">
      <t>サイ</t>
    </rPh>
    <rPh sb="17" eb="19">
      <t>ゼンジツ</t>
    </rPh>
    <rPh sb="20" eb="24">
      <t>エイギョウシュウリョウ</t>
    </rPh>
    <rPh sb="25" eb="28">
      <t>ジカンマエ</t>
    </rPh>
    <rPh sb="32" eb="33">
      <t>ネガ</t>
    </rPh>
    <phoneticPr fontId="58"/>
  </si>
  <si>
    <t>[桜台・松園・天昌寺・高松・緑ヶ丘・三ツ割・山岸・浅岸・加賀野・中野・上の橋・本町・大沢川原方面]</t>
    <rPh sb="25" eb="27">
      <t>アサギシ</t>
    </rPh>
    <rPh sb="28" eb="31">
      <t>カガノ</t>
    </rPh>
    <rPh sb="32" eb="34">
      <t>ナカノ</t>
    </rPh>
    <rPh sb="35" eb="36">
      <t>カミ</t>
    </rPh>
    <rPh sb="37" eb="38">
      <t>ハシ</t>
    </rPh>
    <rPh sb="39" eb="41">
      <t>ホンチョウ</t>
    </rPh>
    <rPh sb="42" eb="46">
      <t>オオサワカワハラ</t>
    </rPh>
    <phoneticPr fontId="1"/>
  </si>
  <si>
    <t>盛岡工業高校</t>
    <rPh sb="0" eb="4">
      <t>モリオカコウギョウ</t>
    </rPh>
    <rPh sb="4" eb="6">
      <t>コウコウ</t>
    </rPh>
    <phoneticPr fontId="76"/>
  </si>
  <si>
    <t>セブンイレブン広宮沢</t>
    <rPh sb="7" eb="10">
      <t>ヒロミヤサワ</t>
    </rPh>
    <phoneticPr fontId="76"/>
  </si>
  <si>
    <t>産業技術短期大学</t>
    <rPh sb="0" eb="8">
      <t>サンギョウギジュツタンキダイガク</t>
    </rPh>
    <phoneticPr fontId="76"/>
  </si>
  <si>
    <t>ドコモショップ矢巾店</t>
    <rPh sb="7" eb="10">
      <t>ヤハバテン</t>
    </rPh>
    <phoneticPr fontId="76"/>
  </si>
  <si>
    <t>岩手医大ロータリー</t>
    <rPh sb="0" eb="4">
      <t>イワテイダイ</t>
    </rPh>
    <phoneticPr fontId="76"/>
  </si>
  <si>
    <t>タモリ乙部店</t>
    <rPh sb="3" eb="5">
      <t>オトベ</t>
    </rPh>
    <rPh sb="5" eb="6">
      <t>テン</t>
    </rPh>
    <phoneticPr fontId="76"/>
  </si>
  <si>
    <t>セブンイレブン東見前</t>
    <rPh sb="7" eb="8">
      <t>ヒガシ</t>
    </rPh>
    <rPh sb="8" eb="9">
      <t>ミ</t>
    </rPh>
    <rPh sb="9" eb="10">
      <t>マエ</t>
    </rPh>
    <phoneticPr fontId="76"/>
  </si>
  <si>
    <t>ジョイス見前店</t>
    <rPh sb="4" eb="7">
      <t>ミルマエテン</t>
    </rPh>
    <phoneticPr fontId="76"/>
  </si>
  <si>
    <t>永井小学校</t>
    <rPh sb="0" eb="5">
      <t>ナガイショウガッコウ</t>
    </rPh>
    <phoneticPr fontId="76"/>
  </si>
  <si>
    <t>ガスト津志田店</t>
    <rPh sb="3" eb="7">
      <t>ツシダテン</t>
    </rPh>
    <phoneticPr fontId="76"/>
  </si>
  <si>
    <t>ローソン門店</t>
    <rPh sb="4" eb="6">
      <t>カドテン</t>
    </rPh>
    <phoneticPr fontId="76"/>
  </si>
  <si>
    <t>イオンモール盛岡南</t>
    <rPh sb="6" eb="9">
      <t>モリオカミナミ</t>
    </rPh>
    <phoneticPr fontId="76"/>
  </si>
  <si>
    <t>あすみ野団地</t>
    <rPh sb="3" eb="4">
      <t>ノ</t>
    </rPh>
    <rPh sb="4" eb="6">
      <t>ダンチ</t>
    </rPh>
    <phoneticPr fontId="58"/>
  </si>
  <si>
    <t>-</t>
    <phoneticPr fontId="2"/>
  </si>
  <si>
    <t>-</t>
    <phoneticPr fontId="2"/>
  </si>
  <si>
    <t>-</t>
    <phoneticPr fontId="2"/>
  </si>
  <si>
    <t>盛　岡　東　線</t>
    <rPh sb="0" eb="1">
      <t>モリ</t>
    </rPh>
    <rPh sb="2" eb="3">
      <t>オカ</t>
    </rPh>
    <rPh sb="4" eb="5">
      <t>ヒガシ</t>
    </rPh>
    <rPh sb="6" eb="7">
      <t>セン</t>
    </rPh>
    <phoneticPr fontId="1"/>
  </si>
  <si>
    <t>盛　岡　北　線</t>
    <rPh sb="0" eb="1">
      <t>モリ</t>
    </rPh>
    <rPh sb="2" eb="3">
      <t>オカ</t>
    </rPh>
    <rPh sb="4" eb="5">
      <t>キタ</t>
    </rPh>
    <rPh sb="6" eb="7">
      <t>セン</t>
    </rPh>
    <phoneticPr fontId="1"/>
  </si>
  <si>
    <t>盛　岡　南　線</t>
    <rPh sb="0" eb="1">
      <t>モリ</t>
    </rPh>
    <rPh sb="2" eb="3">
      <t>オカ</t>
    </rPh>
    <rPh sb="4" eb="5">
      <t>ミナミ</t>
    </rPh>
    <rPh sb="6" eb="7">
      <t>セン</t>
    </rPh>
    <phoneticPr fontId="1"/>
  </si>
  <si>
    <t>注２）交通規制により停車できない場所・時間帯があります。ご注意ください。</t>
    <rPh sb="0" eb="1">
      <t>チュウ</t>
    </rPh>
    <rPh sb="3" eb="7">
      <t>コウツウキセイ</t>
    </rPh>
    <rPh sb="10" eb="12">
      <t>テイシャ</t>
    </rPh>
    <rPh sb="16" eb="18">
      <t>バショ</t>
    </rPh>
    <rPh sb="19" eb="22">
      <t>ジカンタイ</t>
    </rPh>
    <rPh sb="29" eb="31">
      <t>チュウイ</t>
    </rPh>
    <phoneticPr fontId="1"/>
  </si>
  <si>
    <t>送りのみ</t>
    <rPh sb="0" eb="1">
      <t>オク</t>
    </rPh>
    <phoneticPr fontId="2"/>
  </si>
  <si>
    <t>送り
のみ</t>
    <rPh sb="0" eb="1">
      <t>オク</t>
    </rPh>
    <phoneticPr fontId="2"/>
  </si>
  <si>
    <r>
      <t>　オンデマンド運行の路線をご利用の際は、行きも帰りも</t>
    </r>
    <r>
      <rPr>
        <sz val="10"/>
        <color rgb="FFFF0000"/>
        <rFont val="HG丸ｺﾞｼｯｸM-PRO"/>
        <family val="3"/>
        <charset val="128"/>
      </rPr>
      <t>前日営業終了時刻2時間前</t>
    </r>
    <r>
      <rPr>
        <sz val="10"/>
        <color theme="1" tint="0.34998626667073579"/>
        <rFont val="HG丸ｺﾞｼｯｸM-PRO"/>
        <family val="3"/>
        <charset val="128"/>
      </rPr>
      <t>までに予約をお願い致します。</t>
    </r>
    <rPh sb="7" eb="9">
      <t>ウンコウ</t>
    </rPh>
    <rPh sb="10" eb="12">
      <t>ロセン</t>
    </rPh>
    <rPh sb="14" eb="16">
      <t>リヨウ</t>
    </rPh>
    <rPh sb="17" eb="18">
      <t>サイ</t>
    </rPh>
    <rPh sb="20" eb="21">
      <t>イ</t>
    </rPh>
    <rPh sb="23" eb="24">
      <t>カエ</t>
    </rPh>
    <rPh sb="26" eb="28">
      <t>ゼンジツ</t>
    </rPh>
    <rPh sb="28" eb="30">
      <t>エイギョウ</t>
    </rPh>
    <rPh sb="30" eb="32">
      <t>シュウリョウ</t>
    </rPh>
    <rPh sb="32" eb="34">
      <t>ジコク</t>
    </rPh>
    <rPh sb="35" eb="37">
      <t>ジカン</t>
    </rPh>
    <rPh sb="37" eb="38">
      <t>マエ</t>
    </rPh>
    <rPh sb="41" eb="43">
      <t>ヨヤク</t>
    </rPh>
    <rPh sb="45" eb="46">
      <t>ネガ</t>
    </rPh>
    <rPh sb="47" eb="48">
      <t>イタ</t>
    </rPh>
    <phoneticPr fontId="3"/>
  </si>
  <si>
    <t>　道路事情などで遅れる場合もございます。時刻表より5分以上過ぎてもバスが来ない場合は、恐れ入りますが自動車学校までお問い合わせください。  電話番号　０１９－６５８－１０１１ (９時～１０時バス専用問い合わせ先090-6854-6365)</t>
    <rPh sb="90" eb="91">
      <t>ジ</t>
    </rPh>
    <rPh sb="94" eb="95">
      <t>ジ</t>
    </rPh>
    <rPh sb="97" eb="99">
      <t>センヨウ</t>
    </rPh>
    <rPh sb="99" eb="100">
      <t>ト</t>
    </rPh>
    <rPh sb="101" eb="102">
      <t>ア</t>
    </rPh>
    <rPh sb="104" eb="105">
      <t>サキ</t>
    </rPh>
    <phoneticPr fontId="3"/>
  </si>
  <si>
    <t>東山堂三ツ割店</t>
    <rPh sb="0" eb="2">
      <t>ヒガシヤマ</t>
    </rPh>
    <rPh sb="2" eb="3">
      <t>ドウ</t>
    </rPh>
    <rPh sb="3" eb="4">
      <t>ミ</t>
    </rPh>
    <rPh sb="5" eb="6">
      <t>ワリ</t>
    </rPh>
    <rPh sb="6" eb="7">
      <t>テン</t>
    </rPh>
    <phoneticPr fontId="1"/>
  </si>
  <si>
    <t>[岩手医科大学（矢巾キャンパス）]</t>
    <rPh sb="1" eb="3">
      <t>イワテ</t>
    </rPh>
    <rPh sb="3" eb="5">
      <t>イカ</t>
    </rPh>
    <rPh sb="5" eb="7">
      <t>ダイガク</t>
    </rPh>
    <rPh sb="8" eb="10">
      <t>ヤハバ</t>
    </rPh>
    <phoneticPr fontId="1"/>
  </si>
  <si>
    <t>↓</t>
    <phoneticPr fontId="1"/>
  </si>
  <si>
    <t>時　　刻　　表　　A</t>
    <rPh sb="0" eb="1">
      <t>トキ</t>
    </rPh>
    <rPh sb="3" eb="4">
      <t>コク</t>
    </rPh>
    <rPh sb="6" eb="7">
      <t>ヒョウ</t>
    </rPh>
    <phoneticPr fontId="58"/>
  </si>
  <si>
    <t>時刻表B又はCの日に、翌日以降の予約をする際は、１７時までにお願いします。</t>
    <rPh sb="0" eb="3">
      <t>ジコクヒョウ</t>
    </rPh>
    <rPh sb="4" eb="5">
      <t>マタ</t>
    </rPh>
    <rPh sb="8" eb="9">
      <t>ヒ</t>
    </rPh>
    <rPh sb="11" eb="15">
      <t>ヨクジツイコウ</t>
    </rPh>
    <rPh sb="16" eb="18">
      <t>ヨヤク</t>
    </rPh>
    <rPh sb="21" eb="22">
      <t>サイ</t>
    </rPh>
    <rPh sb="26" eb="27">
      <t>ジ</t>
    </rPh>
    <rPh sb="31" eb="32">
      <t>ネガ</t>
    </rPh>
    <phoneticPr fontId="58"/>
  </si>
</sst>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h:mm;@"/>
    <numFmt numFmtId="177" formatCode="&quot;※&quot;h:mm;@"/>
    <numFmt numFmtId="178" formatCode="&quot;※&quot;h:mm"/>
  </numFmts>
  <fonts count="94"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color indexed="8"/>
      <name val="HG明朝E"/>
      <family val="1"/>
      <charset val="128"/>
    </font>
    <font>
      <sz val="10"/>
      <color indexed="8"/>
      <name val="HG丸ｺﾞｼｯｸM-PRO"/>
      <family val="3"/>
      <charset val="128"/>
    </font>
    <font>
      <sz val="9"/>
      <color indexed="8"/>
      <name val="HG丸ｺﾞｼｯｸM-PRO"/>
      <family val="3"/>
      <charset val="128"/>
    </font>
    <font>
      <sz val="8"/>
      <color indexed="8"/>
      <name val="HG丸ｺﾞｼｯｸM-PRO"/>
      <family val="3"/>
      <charset val="128"/>
    </font>
    <font>
      <sz val="9"/>
      <color indexed="8"/>
      <name val="HG明朝E"/>
      <family val="1"/>
      <charset val="128"/>
    </font>
    <font>
      <sz val="11"/>
      <color indexed="8"/>
      <name val="HG丸ｺﾞｼｯｸM-PRO"/>
      <family val="3"/>
      <charset val="128"/>
    </font>
    <font>
      <sz val="12"/>
      <color indexed="8"/>
      <name val="HG丸ｺﾞｼｯｸM-PRO"/>
      <family val="3"/>
      <charset val="128"/>
    </font>
    <font>
      <sz val="12"/>
      <color indexed="8"/>
      <name val="HG丸ｺﾞｼｯｸM-PRO"/>
      <family val="3"/>
      <charset val="128"/>
    </font>
    <font>
      <sz val="16"/>
      <color indexed="8"/>
      <name val="HG丸ｺﾞｼｯｸM-PRO"/>
      <family val="3"/>
      <charset val="128"/>
    </font>
    <font>
      <sz val="10"/>
      <color indexed="8"/>
      <name val="ＭＳ Ｐゴシック"/>
      <family val="3"/>
      <charset val="128"/>
    </font>
    <font>
      <sz val="18"/>
      <color indexed="8"/>
      <name val="HG丸ｺﾞｼｯｸM-PRO"/>
      <family val="3"/>
      <charset val="128"/>
    </font>
    <font>
      <b/>
      <sz val="8"/>
      <color indexed="8"/>
      <name val="HG丸ｺﾞｼｯｸM-PRO"/>
      <family val="3"/>
      <charset val="128"/>
    </font>
    <font>
      <sz val="12"/>
      <name val="ＭＳ Ｐゴシック"/>
      <family val="3"/>
      <charset val="128"/>
    </font>
    <font>
      <sz val="12"/>
      <name val="メイリオ"/>
      <family val="3"/>
      <charset val="128"/>
    </font>
    <font>
      <sz val="6"/>
      <name val="ＭＳ Ｐゴシック"/>
      <family val="3"/>
      <charset val="128"/>
    </font>
    <font>
      <sz val="10"/>
      <name val="メイリオ"/>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8"/>
      <color indexed="10"/>
      <name val="AR P明朝体U"/>
      <family val="1"/>
      <charset val="128"/>
    </font>
    <font>
      <sz val="10"/>
      <color indexed="8"/>
      <name val="ＭＳ Ｐゴシック"/>
      <family val="3"/>
      <charset val="128"/>
    </font>
    <font>
      <sz val="11"/>
      <color theme="1"/>
      <name val="ＭＳ Ｐゴシック"/>
      <family val="3"/>
      <charset val="128"/>
      <scheme val="minor"/>
    </font>
    <font>
      <sz val="11"/>
      <color theme="1"/>
      <name val="HG丸ｺﾞｼｯｸM-PRO"/>
      <family val="3"/>
      <charset val="128"/>
    </font>
    <font>
      <sz val="11"/>
      <color theme="1" tint="0.34998626667073579"/>
      <name val="HG丸ｺﾞｼｯｸM-PRO"/>
      <family val="3"/>
      <charset val="128"/>
    </font>
    <font>
      <sz val="11"/>
      <color theme="1" tint="0.34998626667073579"/>
      <name val="HG明朝E"/>
      <family val="1"/>
      <charset val="128"/>
    </font>
    <font>
      <sz val="16"/>
      <color theme="1" tint="0.34998626667073579"/>
      <name val="HG丸ｺﾞｼｯｸM-PRO"/>
      <family val="3"/>
      <charset val="128"/>
    </font>
    <font>
      <i/>
      <sz val="11"/>
      <color theme="1" tint="0.34998626667073579"/>
      <name val="HG丸ｺﾞｼｯｸM-PRO"/>
      <family val="3"/>
      <charset val="128"/>
    </font>
    <font>
      <sz val="10"/>
      <color theme="1" tint="0.34998626667073579"/>
      <name val="HG丸ｺﾞｼｯｸM-PRO"/>
      <family val="3"/>
      <charset val="128"/>
    </font>
    <font>
      <sz val="9"/>
      <color theme="1" tint="0.34998626667073579"/>
      <name val="HG明朝E"/>
      <family val="1"/>
      <charset val="128"/>
    </font>
    <font>
      <sz val="11"/>
      <color theme="1" tint="0.34998626667073579"/>
      <name val="ＭＳ Ｐゴシック"/>
      <family val="3"/>
      <charset val="128"/>
    </font>
    <font>
      <sz val="9"/>
      <color theme="1" tint="0.34998626667073579"/>
      <name val="HG丸ｺﾞｼｯｸM-PRO"/>
      <family val="3"/>
      <charset val="128"/>
    </font>
    <font>
      <sz val="10"/>
      <color theme="1" tint="0.34998626667073579"/>
      <name val="HG明朝E"/>
      <family val="1"/>
      <charset val="128"/>
    </font>
    <font>
      <sz val="11"/>
      <color theme="1" tint="0.34998626667073579"/>
      <name val="ＭＳ Ｐゴシック"/>
      <family val="3"/>
      <charset val="128"/>
      <scheme val="minor"/>
    </font>
    <font>
      <sz val="8"/>
      <color theme="1" tint="0.34998626667073579"/>
      <name val="HG丸ｺﾞｼｯｸM-PRO"/>
      <family val="3"/>
      <charset val="128"/>
    </font>
    <font>
      <sz val="11"/>
      <color rgb="FFF7958D"/>
      <name val="HG丸ｺﾞｼｯｸM-PRO"/>
      <family val="3"/>
      <charset val="128"/>
    </font>
    <font>
      <sz val="11"/>
      <color rgb="FFF7958D"/>
      <name val="HG明朝E"/>
      <family val="1"/>
      <charset val="128"/>
    </font>
    <font>
      <sz val="10"/>
      <color rgb="FFF7958D"/>
      <name val="HG丸ｺﾞｼｯｸM-PRO"/>
      <family val="3"/>
      <charset val="128"/>
    </font>
    <font>
      <sz val="10"/>
      <color theme="1" tint="0.34998626667073579"/>
      <name val="ＭＳ Ｐゴシック"/>
      <family val="3"/>
      <charset val="128"/>
    </font>
    <font>
      <sz val="10"/>
      <color rgb="FFF7958D"/>
      <name val="HG明朝E"/>
      <family val="1"/>
      <charset val="128"/>
    </font>
    <font>
      <sz val="13"/>
      <color theme="1" tint="0.34998626667073579"/>
      <name val="HG丸ｺﾞｼｯｸM-PRO"/>
      <family val="3"/>
      <charset val="128"/>
    </font>
    <font>
      <sz val="10"/>
      <color theme="1" tint="0.34998626667073579"/>
      <name val="HG明朝B"/>
      <family val="1"/>
      <charset val="128"/>
    </font>
    <font>
      <sz val="14"/>
      <color theme="1" tint="0.34998626667073579"/>
      <name val="HG丸ｺﾞｼｯｸM-PRO"/>
      <family val="3"/>
      <charset val="128"/>
    </font>
    <font>
      <b/>
      <u/>
      <sz val="10"/>
      <color theme="1" tint="0.34998626667073579"/>
      <name val="HG丸ｺﾞｼｯｸM-PRO"/>
      <family val="3"/>
      <charset val="128"/>
    </font>
    <font>
      <b/>
      <u/>
      <sz val="9"/>
      <color theme="1" tint="0.34998626667073579"/>
      <name val="HG丸ｺﾞｼｯｸM-PRO"/>
      <family val="3"/>
      <charset val="128"/>
    </font>
    <font>
      <sz val="9"/>
      <color rgb="FFF7958D"/>
      <name val="HG丸ｺﾞｼｯｸM-PRO"/>
      <family val="3"/>
      <charset val="128"/>
    </font>
    <font>
      <sz val="12"/>
      <color theme="1" tint="0.34998626667073579"/>
      <name val="HG丸ｺﾞｼｯｸM-PRO"/>
      <family val="3"/>
      <charset val="128"/>
    </font>
    <font>
      <sz val="9"/>
      <color rgb="FFFF0000"/>
      <name val="HG明朝E"/>
      <family val="1"/>
      <charset val="128"/>
    </font>
    <font>
      <sz val="10"/>
      <color rgb="FFFF0000"/>
      <name val="HG丸ｺﾞｼｯｸM-PRO"/>
      <family val="3"/>
      <charset val="128"/>
    </font>
    <font>
      <sz val="9"/>
      <color rgb="FFFF0000"/>
      <name val="ＭＳ Ｐゴシック"/>
      <family val="3"/>
      <charset val="128"/>
    </font>
    <font>
      <sz val="9"/>
      <color rgb="FFFF0000"/>
      <name val="ＭＳ Ｐゴシック"/>
      <family val="3"/>
      <charset val="128"/>
      <scheme val="minor"/>
    </font>
    <font>
      <sz val="7"/>
      <color theme="1" tint="0.34998626667073579"/>
      <name val="HG丸ｺﾞｼｯｸM-PRO"/>
      <family val="3"/>
      <charset val="128"/>
    </font>
    <font>
      <sz val="6"/>
      <name val="ＭＳ Ｐゴシック"/>
      <family val="3"/>
      <charset val="128"/>
      <scheme val="minor"/>
    </font>
    <font>
      <sz val="14"/>
      <color theme="1"/>
      <name val="ＭＳ Ｐゴシック"/>
      <family val="3"/>
      <charset val="128"/>
      <scheme val="minor"/>
    </font>
    <font>
      <b/>
      <sz val="12"/>
      <name val="HG丸ｺﾞｼｯｸM-PRO"/>
      <family val="3"/>
      <charset val="128"/>
    </font>
    <font>
      <b/>
      <sz val="16"/>
      <color theme="6" tint="-0.499984740745262"/>
      <name val="HG丸ｺﾞｼｯｸM-PRO"/>
      <family val="3"/>
      <charset val="128"/>
    </font>
    <font>
      <b/>
      <sz val="11"/>
      <color theme="6" tint="-0.249977111117893"/>
      <name val="HG丸ｺﾞｼｯｸM-PRO"/>
      <family val="3"/>
      <charset val="128"/>
    </font>
    <font>
      <b/>
      <sz val="11"/>
      <color theme="1"/>
      <name val="HG丸ｺﾞｼｯｸM-PRO"/>
      <family val="3"/>
      <charset val="128"/>
    </font>
    <font>
      <b/>
      <sz val="12"/>
      <color theme="1"/>
      <name val="HG丸ｺﾞｼｯｸM-PRO"/>
      <family val="3"/>
      <charset val="128"/>
    </font>
    <font>
      <sz val="9"/>
      <color theme="1"/>
      <name val="HG丸ｺﾞｼｯｸM-PRO"/>
      <family val="3"/>
      <charset val="128"/>
    </font>
    <font>
      <sz val="6"/>
      <color theme="1" tint="0.34998626667073579"/>
      <name val="HG丸ｺﾞｼｯｸM-PRO"/>
      <family val="3"/>
      <charset val="128"/>
    </font>
    <font>
      <sz val="17"/>
      <color theme="1"/>
      <name val="HG丸ｺﾞｼｯｸM-PRO"/>
      <family val="3"/>
      <charset val="128"/>
    </font>
    <font>
      <sz val="8"/>
      <color rgb="FFFF0000"/>
      <name val="HG丸ｺﾞｼｯｸM-PRO"/>
      <family val="3"/>
      <charset val="128"/>
    </font>
    <font>
      <sz val="11"/>
      <color theme="1"/>
      <name val="HGｺﾞｼｯｸE"/>
      <family val="3"/>
      <charset val="128"/>
    </font>
    <font>
      <sz val="8"/>
      <color theme="1" tint="0.34998626667073579"/>
      <name val="HGｺﾞｼｯｸE"/>
      <family val="3"/>
      <charset val="128"/>
    </font>
    <font>
      <sz val="9"/>
      <color theme="1" tint="0.34998626667073579"/>
      <name val="HGｺﾞｼｯｸE"/>
      <family val="3"/>
      <charset val="128"/>
    </font>
    <font>
      <sz val="11"/>
      <color theme="1" tint="0.34998626667073579"/>
      <name val="HGｺﾞｼｯｸE"/>
      <family val="3"/>
      <charset val="128"/>
    </font>
    <font>
      <sz val="12"/>
      <color theme="1" tint="0.34998626667073579"/>
      <name val="HGｺﾞｼｯｸE"/>
      <family val="3"/>
      <charset val="128"/>
    </font>
    <font>
      <sz val="11"/>
      <color theme="1"/>
      <name val="HGPｺﾞｼｯｸE"/>
      <family val="3"/>
      <charset val="128"/>
    </font>
    <font>
      <sz val="11"/>
      <color rgb="FFFF0000"/>
      <name val="HGｺﾞｼｯｸE"/>
      <family val="3"/>
      <charset val="128"/>
    </font>
    <font>
      <sz val="6"/>
      <name val="ＭＳ Ｐゴシック"/>
      <family val="2"/>
      <charset val="128"/>
      <scheme val="minor"/>
    </font>
    <font>
      <sz val="9"/>
      <color rgb="FFFF0000"/>
      <name val="HGｺﾞｼｯｸE"/>
      <family val="3"/>
      <charset val="128"/>
    </font>
    <font>
      <sz val="11"/>
      <color rgb="FF00B0F0"/>
      <name val="HG丸ｺﾞｼｯｸM-PRO"/>
      <family val="3"/>
      <charset val="128"/>
    </font>
    <font>
      <b/>
      <sz val="16"/>
      <color rgb="FF00B0F0"/>
      <name val="HG丸ｺﾞｼｯｸM-PRO"/>
      <family val="3"/>
      <charset val="128"/>
    </font>
    <font>
      <b/>
      <sz val="11"/>
      <color rgb="FF00B0F0"/>
      <name val="HG丸ｺﾞｼｯｸM-PRO"/>
      <family val="3"/>
      <charset val="128"/>
    </font>
    <font>
      <sz val="11"/>
      <color rgb="FFFFC000"/>
      <name val="HG丸ｺﾞｼｯｸM-PRO"/>
      <family val="3"/>
      <charset val="128"/>
    </font>
    <font>
      <b/>
      <sz val="16"/>
      <color rgb="FFFFC000"/>
      <name val="HG丸ｺﾞｼｯｸM-PRO"/>
      <family val="3"/>
      <charset val="128"/>
    </font>
    <font>
      <b/>
      <sz val="11"/>
      <color rgb="FFFFC000"/>
      <name val="HG丸ｺﾞｼｯｸM-PRO"/>
      <family val="3"/>
      <charset val="128"/>
    </font>
    <font>
      <sz val="6"/>
      <color indexed="8"/>
      <name val="HG丸ｺﾞｼｯｸM-PRO"/>
      <family val="3"/>
      <charset val="128"/>
    </font>
    <font>
      <b/>
      <sz val="16"/>
      <color theme="1" tint="0.34998626667073579"/>
      <name val="HG丸ｺﾞｼｯｸM-PRO"/>
      <family val="3"/>
      <charset val="128"/>
    </font>
    <font>
      <b/>
      <sz val="8"/>
      <color theme="1" tint="0.34998626667073579"/>
      <name val="HG丸ｺﾞｼｯｸM-PRO"/>
      <family val="3"/>
      <charset val="128"/>
    </font>
    <font>
      <b/>
      <sz val="11"/>
      <color theme="1" tint="0.34998626667073579"/>
      <name val="HG丸ｺﾞｼｯｸM-PRO"/>
      <family val="3"/>
      <charset val="128"/>
    </font>
    <font>
      <b/>
      <sz val="9"/>
      <color theme="1" tint="0.34998626667073579"/>
      <name val="HG丸ｺﾞｼｯｸM-PRO"/>
      <family val="3"/>
      <charset val="128"/>
    </font>
    <font>
      <b/>
      <sz val="11"/>
      <color theme="1"/>
      <name val="ＭＳ Ｐゴシック"/>
      <family val="3"/>
      <charset val="128"/>
      <scheme val="minor"/>
    </font>
    <font>
      <sz val="11"/>
      <name val="HGｺﾞｼｯｸE"/>
      <family val="3"/>
      <charset val="128"/>
    </font>
    <font>
      <sz val="9"/>
      <color theme="1"/>
      <name val="HGｺﾞｼｯｸE"/>
      <family val="3"/>
      <charset val="128"/>
    </font>
    <font>
      <sz val="8"/>
      <name val="HGｺﾞｼｯｸE"/>
      <family val="3"/>
      <charset val="128"/>
    </font>
    <font>
      <sz val="11"/>
      <name val="HGP創英角ｺﾞｼｯｸUB"/>
      <family val="3"/>
      <charset val="128"/>
    </font>
  </fonts>
  <fills count="1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44"/>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EEFE2"/>
        <bgColor indexed="64"/>
      </patternFill>
    </fill>
    <fill>
      <patternFill patternType="solid">
        <fgColor theme="0"/>
        <bgColor indexed="64"/>
      </patternFill>
    </fill>
    <fill>
      <patternFill patternType="solid">
        <fgColor theme="0" tint="-0.14999847407452621"/>
        <bgColor indexed="64"/>
      </patternFill>
    </fill>
    <fill>
      <patternFill patternType="solid">
        <fgColor theme="6"/>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83">
    <border>
      <left/>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0"/>
      </top>
      <bottom style="thin">
        <color indexed="60"/>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right/>
      <top style="thin">
        <color theme="0" tint="-0.14996795556505021"/>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style="thin">
        <color theme="0" tint="-0.24994659260841701"/>
      </bottom>
      <diagonal/>
    </border>
    <border>
      <left style="thin">
        <color theme="1" tint="0.34998626667073579"/>
      </left>
      <right/>
      <top style="thin">
        <color theme="1" tint="0.34998626667073579"/>
      </top>
      <bottom style="thin">
        <color theme="0" tint="-0.24994659260841701"/>
      </bottom>
      <diagonal/>
    </border>
    <border>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top style="thin">
        <color theme="1" tint="0.34998626667073579"/>
      </top>
      <bottom style="thin">
        <color theme="0" tint="-0.24994659260841701"/>
      </bottom>
      <diagonal/>
    </border>
    <border>
      <left/>
      <right/>
      <top style="thin">
        <color theme="1" tint="0.34998626667073579"/>
      </top>
      <bottom/>
      <diagonal/>
    </border>
    <border>
      <left style="thin">
        <color theme="1" tint="0.34998626667073579"/>
      </left>
      <right style="thin">
        <color theme="1" tint="0.34998626667073579"/>
      </right>
      <top style="thin">
        <color theme="1" tint="0.34998626667073579"/>
      </top>
      <bottom style="thin">
        <color theme="0" tint="-0.14996795556505021"/>
      </bottom>
      <diagonal/>
    </border>
    <border>
      <left style="thin">
        <color theme="1" tint="0.34998626667073579"/>
      </left>
      <right style="thin">
        <color theme="1" tint="0.34998626667073579"/>
      </right>
      <top/>
      <bottom style="thin">
        <color indexed="64"/>
      </bottom>
      <diagonal/>
    </border>
    <border>
      <left style="thin">
        <color theme="1" tint="0.34998626667073579"/>
      </left>
      <right style="thin">
        <color theme="1" tint="0.34998626667073579"/>
      </right>
      <top style="thin">
        <color indexed="64"/>
      </top>
      <bottom style="thin">
        <color indexed="64"/>
      </bottom>
      <diagonal/>
    </border>
    <border>
      <left style="thin">
        <color theme="1" tint="0.34998626667073579"/>
      </left>
      <right style="thin">
        <color theme="1" tint="0.34998626667073579"/>
      </right>
      <top style="thin">
        <color indexed="64"/>
      </top>
      <bottom/>
      <diagonal/>
    </border>
    <border>
      <left style="thin">
        <color theme="1" tint="0.34998626667073579"/>
      </left>
      <right style="thin">
        <color theme="1" tint="0.34998626667073579"/>
      </right>
      <top style="thin">
        <color indexed="64"/>
      </top>
      <bottom style="thin">
        <color theme="1" tint="0.34998626667073579"/>
      </bottom>
      <diagonal/>
    </border>
    <border>
      <left style="thin">
        <color theme="1" tint="0.34998626667073579"/>
      </left>
      <right/>
      <top style="thin">
        <color theme="1" tint="0.34998626667073579"/>
      </top>
      <bottom style="thin">
        <color theme="0" tint="-0.14996795556505021"/>
      </bottom>
      <diagonal/>
    </border>
    <border>
      <left/>
      <right style="thin">
        <color theme="1" tint="0.34998626667073579"/>
      </right>
      <top style="thin">
        <color theme="1" tint="0.34998626667073579"/>
      </top>
      <bottom style="thin">
        <color theme="0" tint="-0.14996795556505021"/>
      </bottom>
      <diagonal/>
    </border>
    <border>
      <left/>
      <right/>
      <top style="thin">
        <color theme="1" tint="0.34998626667073579"/>
      </top>
      <bottom style="thin">
        <color theme="0" tint="-0.14996795556505021"/>
      </bottom>
      <diagonal/>
    </border>
    <border>
      <left/>
      <right/>
      <top style="thin">
        <color indexed="64"/>
      </top>
      <bottom style="thin">
        <color theme="1" tint="0.34998626667073579"/>
      </bottom>
      <diagonal/>
    </border>
    <border>
      <left style="thin">
        <color theme="1" tint="0.34998626667073579"/>
      </left>
      <right style="thin">
        <color theme="1" tint="0.34998626667073579"/>
      </right>
      <top style="thin">
        <color theme="0" tint="-0.14996795556505021"/>
      </top>
      <bottom style="thin">
        <color indexed="64"/>
      </bottom>
      <diagonal/>
    </border>
    <border>
      <left style="thin">
        <color theme="1" tint="0.34998626667073579"/>
      </left>
      <right style="thin">
        <color theme="1" tint="0.34998626667073579"/>
      </right>
      <top style="thin">
        <color theme="0" tint="-0.14996795556505021"/>
      </top>
      <bottom/>
      <diagonal/>
    </border>
    <border>
      <left/>
      <right/>
      <top style="thin">
        <color theme="0" tint="-0.14996795556505021"/>
      </top>
      <bottom/>
      <diagonal/>
    </border>
    <border>
      <left style="thin">
        <color theme="1" tint="0.34998626667073579"/>
      </left>
      <right style="thin">
        <color theme="1" tint="0.34998626667073579"/>
      </right>
      <top style="thin">
        <color theme="0" tint="-0.14996795556505021"/>
      </top>
      <bottom style="thin">
        <color theme="1" tint="0.34998626667073579"/>
      </bottom>
      <diagonal/>
    </border>
    <border>
      <left/>
      <right/>
      <top style="thin">
        <color theme="0" tint="-0.14996795556505021"/>
      </top>
      <bottom style="thin">
        <color theme="1" tint="0.34998626667073579"/>
      </bottom>
      <diagonal/>
    </border>
    <border>
      <left/>
      <right style="thin">
        <color theme="1" tint="0.34998626667073579"/>
      </right>
      <top style="thin">
        <color theme="1" tint="0.34998626667073579"/>
      </top>
      <bottom/>
      <diagonal/>
    </border>
    <border>
      <left/>
      <right style="thin">
        <color theme="1" tint="0.34998626667073579"/>
      </right>
      <top style="thin">
        <color theme="1" tint="0.34998626667073579"/>
      </top>
      <bottom style="thin">
        <color theme="0" tint="-0.24994659260841701"/>
      </bottom>
      <diagonal/>
    </border>
    <border>
      <left/>
      <right style="thin">
        <color indexed="64"/>
      </right>
      <top/>
      <bottom style="thin">
        <color indexed="64"/>
      </bottom>
      <diagonal/>
    </border>
    <border>
      <left style="thin">
        <color theme="1" tint="0.34998626667073579"/>
      </left>
      <right/>
      <top style="thin">
        <color indexed="64"/>
      </top>
      <bottom style="thin">
        <color indexed="64"/>
      </bottom>
      <diagonal/>
    </border>
    <border>
      <left/>
      <right style="thin">
        <color theme="1" tint="0.34998626667073579"/>
      </right>
      <top style="thin">
        <color indexed="64"/>
      </top>
      <bottom/>
      <diagonal/>
    </border>
  </borders>
  <cellStyleXfs count="3">
    <xf numFmtId="0" fontId="0" fillId="0" borderId="0">
      <alignment vertical="center"/>
    </xf>
    <xf numFmtId="0" fontId="16" fillId="0" borderId="0">
      <alignment vertical="center"/>
    </xf>
    <xf numFmtId="0" fontId="28" fillId="0" borderId="0">
      <alignment vertical="center"/>
    </xf>
  </cellStyleXfs>
  <cellXfs count="583">
    <xf numFmtId="0" fontId="0" fillId="0" borderId="0" xfId="0">
      <alignment vertical="center"/>
    </xf>
    <xf numFmtId="0" fontId="4" fillId="0" borderId="0" xfId="0" applyFont="1">
      <alignment vertical="center"/>
    </xf>
    <xf numFmtId="0" fontId="5" fillId="0" borderId="0" xfId="0" applyFont="1">
      <alignment vertical="center"/>
    </xf>
    <xf numFmtId="0" fontId="6" fillId="0" borderId="6" xfId="0" applyFont="1" applyBorder="1" applyAlignment="1">
      <alignment horizontal="distributed" vertical="center"/>
    </xf>
    <xf numFmtId="0" fontId="5" fillId="2" borderId="6" xfId="0" applyFont="1" applyFill="1" applyBorder="1" applyAlignment="1">
      <alignment horizontal="distributed" vertical="center"/>
    </xf>
    <xf numFmtId="0" fontId="5" fillId="0" borderId="6" xfId="0" applyFont="1" applyBorder="1" applyAlignment="1">
      <alignment horizontal="distributed" vertical="center"/>
    </xf>
    <xf numFmtId="0" fontId="7" fillId="0" borderId="6" xfId="0" applyFont="1" applyFill="1" applyBorder="1" applyAlignment="1">
      <alignment horizontal="distributed" vertical="center"/>
    </xf>
    <xf numFmtId="0" fontId="8" fillId="0" borderId="8" xfId="0" applyFont="1" applyBorder="1" applyAlignment="1">
      <alignment horizontal="center" vertical="center"/>
    </xf>
    <xf numFmtId="20" fontId="8" fillId="0" borderId="8" xfId="0" applyNumberFormat="1" applyFont="1" applyBorder="1" applyAlignment="1">
      <alignment horizontal="center" vertical="center"/>
    </xf>
    <xf numFmtId="20" fontId="8" fillId="2" borderId="8" xfId="0" applyNumberFormat="1" applyFont="1" applyFill="1" applyBorder="1" applyAlignment="1">
      <alignment horizontal="center" vertical="center"/>
    </xf>
    <xf numFmtId="20" fontId="8" fillId="0" borderId="8" xfId="0" applyNumberFormat="1" applyFont="1" applyFill="1" applyBorder="1" applyAlignment="1">
      <alignment horizontal="center" vertical="center"/>
    </xf>
    <xf numFmtId="0" fontId="6" fillId="2" borderId="6" xfId="0" applyFont="1" applyFill="1" applyBorder="1" applyAlignment="1">
      <alignment horizontal="distributed" vertical="center"/>
    </xf>
    <xf numFmtId="20" fontId="8" fillId="0" borderId="9" xfId="0" applyNumberFormat="1" applyFont="1" applyFill="1" applyBorder="1" applyAlignment="1">
      <alignment horizontal="center" vertical="center"/>
    </xf>
    <xf numFmtId="0" fontId="9" fillId="0" borderId="0" xfId="0" applyFont="1">
      <alignment vertical="center"/>
    </xf>
    <xf numFmtId="0" fontId="5" fillId="0" borderId="6" xfId="0" applyFont="1" applyFill="1" applyBorder="1" applyAlignment="1">
      <alignment horizontal="distributed" vertical="center"/>
    </xf>
    <xf numFmtId="0" fontId="5" fillId="2" borderId="7" xfId="0" applyFont="1" applyFill="1" applyBorder="1" applyAlignment="1">
      <alignment horizontal="distributed" vertical="center"/>
    </xf>
    <xf numFmtId="20" fontId="8" fillId="2" borderId="9" xfId="0" applyNumberFormat="1" applyFont="1" applyFill="1" applyBorder="1" applyAlignment="1">
      <alignment horizontal="center" vertical="center"/>
    </xf>
    <xf numFmtId="0" fontId="7" fillId="2" borderId="6" xfId="0" applyFont="1" applyFill="1" applyBorder="1" applyAlignment="1">
      <alignment horizontal="distributed" vertical="center"/>
    </xf>
    <xf numFmtId="0" fontId="5" fillId="0" borderId="7" xfId="0" applyFont="1" applyFill="1" applyBorder="1" applyAlignment="1">
      <alignment horizontal="distributed" vertical="center"/>
    </xf>
    <xf numFmtId="0" fontId="5" fillId="0" borderId="10" xfId="0" applyFont="1" applyBorder="1" applyAlignment="1">
      <alignment horizontal="center" vertical="center"/>
    </xf>
    <xf numFmtId="0" fontId="5" fillId="0" borderId="11" xfId="0" applyFont="1" applyBorder="1" applyAlignment="1">
      <alignment horizontal="distributed" vertical="center"/>
    </xf>
    <xf numFmtId="20" fontId="5" fillId="0" borderId="12" xfId="0" applyNumberFormat="1" applyFont="1" applyBorder="1" applyAlignment="1">
      <alignment horizontal="center" vertical="center"/>
    </xf>
    <xf numFmtId="0" fontId="5" fillId="2" borderId="13" xfId="0" applyFont="1" applyFill="1" applyBorder="1" applyAlignment="1">
      <alignment horizontal="distributed" vertical="center"/>
    </xf>
    <xf numFmtId="20" fontId="5" fillId="2" borderId="14" xfId="0" applyNumberFormat="1" applyFont="1" applyFill="1" applyBorder="1" applyAlignment="1">
      <alignment horizontal="center" vertical="center" wrapText="1"/>
    </xf>
    <xf numFmtId="0" fontId="10" fillId="0" borderId="0" xfId="0" applyFont="1" applyAlignment="1">
      <alignment horizontal="left" vertical="center"/>
    </xf>
    <xf numFmtId="0" fontId="10" fillId="0" borderId="0" xfId="0" applyFont="1" applyAlignment="1">
      <alignment horizontal="left" vertical="top"/>
    </xf>
    <xf numFmtId="0" fontId="11" fillId="0" borderId="0" xfId="0" applyFont="1" applyAlignment="1">
      <alignment vertical="top"/>
    </xf>
    <xf numFmtId="0" fontId="6" fillId="2" borderId="7" xfId="0" applyFont="1" applyFill="1" applyBorder="1" applyAlignment="1">
      <alignment horizontal="distributed" vertical="center"/>
    </xf>
    <xf numFmtId="0" fontId="5" fillId="0" borderId="16" xfId="0" applyFont="1" applyFill="1" applyBorder="1" applyAlignment="1">
      <alignment horizontal="distributed" vertical="center"/>
    </xf>
    <xf numFmtId="20" fontId="8" fillId="0" borderId="17" xfId="0" applyNumberFormat="1" applyFont="1" applyFill="1" applyBorder="1" applyAlignment="1">
      <alignment horizontal="center" vertical="center"/>
    </xf>
    <xf numFmtId="0" fontId="7" fillId="0" borderId="6" xfId="0" applyFont="1" applyBorder="1" applyAlignment="1">
      <alignment horizontal="distributed" vertical="center"/>
    </xf>
    <xf numFmtId="0" fontId="5" fillId="0" borderId="0" xfId="0" applyFont="1" applyAlignment="1">
      <alignment horizontal="left" vertical="center"/>
    </xf>
    <xf numFmtId="0" fontId="13" fillId="0" borderId="0" xfId="0" applyFont="1" applyFill="1" applyBorder="1" applyAlignment="1">
      <alignment horizontal="left" vertical="center"/>
    </xf>
    <xf numFmtId="0" fontId="12" fillId="0" borderId="15" xfId="0" applyFont="1" applyBorder="1" applyAlignment="1">
      <alignment vertical="center" textRotation="255"/>
    </xf>
    <xf numFmtId="0" fontId="12" fillId="0" borderId="0" xfId="0" applyFont="1" applyBorder="1" applyAlignment="1">
      <alignment vertical="center" textRotation="255"/>
    </xf>
    <xf numFmtId="0" fontId="6" fillId="0" borderId="18" xfId="0" applyFont="1" applyBorder="1" applyAlignment="1">
      <alignment horizontal="distributed" vertical="center"/>
    </xf>
    <xf numFmtId="0" fontId="8" fillId="0" borderId="19" xfId="0" applyFont="1" applyBorder="1" applyAlignment="1">
      <alignment horizontal="center" vertical="center"/>
    </xf>
    <xf numFmtId="20" fontId="8" fillId="0" borderId="19" xfId="0" applyNumberFormat="1" applyFont="1" applyBorder="1" applyAlignment="1">
      <alignment horizontal="center" vertical="center"/>
    </xf>
    <xf numFmtId="20" fontId="8" fillId="0" borderId="20" xfId="0" applyNumberFormat="1" applyFont="1" applyBorder="1" applyAlignment="1">
      <alignment horizontal="center" vertical="center"/>
    </xf>
    <xf numFmtId="0" fontId="5" fillId="0" borderId="0" xfId="0" applyFont="1" applyFill="1" applyBorder="1" applyAlignment="1">
      <alignment horizontal="left" vertical="center"/>
    </xf>
    <xf numFmtId="0" fontId="0" fillId="0" borderId="0" xfId="0" applyBorder="1">
      <alignment vertical="center"/>
    </xf>
    <xf numFmtId="0" fontId="5" fillId="0" borderId="0" xfId="0" applyFont="1" applyFill="1" applyBorder="1" applyAlignment="1">
      <alignment vertical="center"/>
    </xf>
    <xf numFmtId="0" fontId="5" fillId="0" borderId="18" xfId="0" applyFont="1" applyBorder="1" applyAlignment="1">
      <alignment horizontal="distributed" vertical="center"/>
    </xf>
    <xf numFmtId="0" fontId="17" fillId="0" borderId="0" xfId="1" applyFont="1">
      <alignment vertical="center"/>
    </xf>
    <xf numFmtId="0" fontId="16" fillId="0" borderId="0" xfId="1">
      <alignment vertical="center"/>
    </xf>
    <xf numFmtId="0" fontId="16" fillId="0" borderId="0" xfId="1" applyAlignment="1">
      <alignment vertical="center"/>
    </xf>
    <xf numFmtId="0" fontId="16" fillId="0" borderId="8" xfId="1" applyBorder="1">
      <alignment vertical="center"/>
    </xf>
    <xf numFmtId="20" fontId="16" fillId="0" borderId="8" xfId="1" applyNumberFormat="1" applyBorder="1">
      <alignment vertical="center"/>
    </xf>
    <xf numFmtId="20" fontId="16" fillId="0" borderId="21" xfId="1" applyNumberFormat="1" applyBorder="1">
      <alignment vertical="center"/>
    </xf>
    <xf numFmtId="20" fontId="16" fillId="0" borderId="22" xfId="1" applyNumberFormat="1" applyBorder="1">
      <alignment vertical="center"/>
    </xf>
    <xf numFmtId="20" fontId="16" fillId="0" borderId="17" xfId="1" applyNumberFormat="1" applyBorder="1">
      <alignment vertical="center"/>
    </xf>
    <xf numFmtId="0" fontId="20" fillId="0" borderId="23" xfId="1" applyFont="1" applyBorder="1">
      <alignment vertical="center"/>
    </xf>
    <xf numFmtId="0" fontId="20" fillId="0" borderId="1" xfId="1" applyFont="1" applyBorder="1">
      <alignment vertical="center"/>
    </xf>
    <xf numFmtId="0" fontId="16" fillId="0" borderId="23" xfId="1" applyBorder="1">
      <alignment vertical="center"/>
    </xf>
    <xf numFmtId="0" fontId="16" fillId="0" borderId="1" xfId="1" applyBorder="1">
      <alignment vertical="center"/>
    </xf>
    <xf numFmtId="0" fontId="16" fillId="3" borderId="8" xfId="1" applyFill="1" applyBorder="1">
      <alignment vertical="center"/>
    </xf>
    <xf numFmtId="0" fontId="16" fillId="0" borderId="24" xfId="1" applyBorder="1">
      <alignment vertical="center"/>
    </xf>
    <xf numFmtId="0" fontId="16" fillId="0" borderId="25" xfId="1" applyBorder="1">
      <alignment vertical="center"/>
    </xf>
    <xf numFmtId="0" fontId="16" fillId="3" borderId="0" xfId="1" applyFill="1">
      <alignment vertical="center"/>
    </xf>
    <xf numFmtId="0" fontId="21" fillId="0" borderId="8" xfId="1" applyFont="1" applyBorder="1">
      <alignment vertical="center"/>
    </xf>
    <xf numFmtId="0" fontId="21" fillId="3" borderId="8" xfId="1" applyFont="1" applyFill="1" applyBorder="1">
      <alignment vertical="center"/>
    </xf>
    <xf numFmtId="0" fontId="20" fillId="3" borderId="8" xfId="1" applyFont="1" applyFill="1" applyBorder="1">
      <alignment vertical="center"/>
    </xf>
    <xf numFmtId="0" fontId="21" fillId="4" borderId="8" xfId="1" applyFont="1" applyFill="1" applyBorder="1">
      <alignment vertical="center"/>
    </xf>
    <xf numFmtId="0" fontId="16" fillId="4" borderId="0" xfId="1" applyFill="1">
      <alignment vertical="center"/>
    </xf>
    <xf numFmtId="0" fontId="16" fillId="0" borderId="22" xfId="1" applyBorder="1">
      <alignment vertical="center"/>
    </xf>
    <xf numFmtId="0" fontId="16" fillId="0" borderId="16" xfId="1" applyBorder="1">
      <alignment vertical="center"/>
    </xf>
    <xf numFmtId="0" fontId="16" fillId="0" borderId="21" xfId="1" applyBorder="1">
      <alignment vertical="center"/>
    </xf>
    <xf numFmtId="0" fontId="16" fillId="0" borderId="6" xfId="1" applyBorder="1">
      <alignment vertical="center"/>
    </xf>
    <xf numFmtId="0" fontId="16" fillId="5" borderId="8" xfId="1" applyFill="1" applyBorder="1">
      <alignment vertical="center"/>
    </xf>
    <xf numFmtId="0" fontId="20" fillId="0" borderId="0" xfId="1" applyFont="1">
      <alignment vertical="center"/>
    </xf>
    <xf numFmtId="0" fontId="1" fillId="0" borderId="0" xfId="1" applyFont="1">
      <alignment vertical="center"/>
    </xf>
    <xf numFmtId="0" fontId="16" fillId="0" borderId="8" xfId="1" applyFill="1" applyBorder="1">
      <alignment vertical="center"/>
    </xf>
    <xf numFmtId="0" fontId="16" fillId="6" borderId="8" xfId="1" applyFill="1" applyBorder="1">
      <alignment vertical="center"/>
    </xf>
    <xf numFmtId="0" fontId="16" fillId="5" borderId="0" xfId="1" applyFill="1">
      <alignment vertical="center"/>
    </xf>
    <xf numFmtId="20" fontId="0" fillId="0" borderId="0" xfId="0" applyNumberFormat="1" applyBorder="1" applyAlignment="1">
      <alignment horizontal="center" vertical="center"/>
    </xf>
    <xf numFmtId="0" fontId="0" fillId="0" borderId="8" xfId="0" applyBorder="1">
      <alignment vertical="center"/>
    </xf>
    <xf numFmtId="20" fontId="0" fillId="0" borderId="8" xfId="0" applyNumberFormat="1" applyBorder="1" applyAlignment="1">
      <alignment horizontal="center" vertical="center"/>
    </xf>
    <xf numFmtId="0" fontId="0" fillId="0" borderId="8" xfId="0" applyBorder="1" applyAlignment="1">
      <alignment horizontal="center" vertical="center"/>
    </xf>
    <xf numFmtId="20" fontId="0" fillId="0" borderId="8" xfId="0" applyNumberFormat="1" applyBorder="1">
      <alignment vertical="center"/>
    </xf>
    <xf numFmtId="20" fontId="25" fillId="0" borderId="8" xfId="0" applyNumberFormat="1" applyFont="1" applyBorder="1" applyAlignment="1">
      <alignment horizontal="center" vertical="center"/>
    </xf>
    <xf numFmtId="0" fontId="28" fillId="7" borderId="8" xfId="2" applyFill="1" applyBorder="1">
      <alignment vertical="center"/>
    </xf>
    <xf numFmtId="32" fontId="28" fillId="7" borderId="8" xfId="2" applyNumberFormat="1" applyFill="1" applyBorder="1">
      <alignment vertical="center"/>
    </xf>
    <xf numFmtId="0" fontId="28" fillId="7" borderId="1" xfId="2" applyFill="1" applyBorder="1">
      <alignment vertical="center"/>
    </xf>
    <xf numFmtId="176" fontId="8" fillId="0" borderId="19" xfId="0" applyNumberFormat="1" applyFont="1" applyBorder="1" applyAlignment="1">
      <alignment horizontal="center" vertical="center"/>
    </xf>
    <xf numFmtId="176" fontId="8" fillId="0" borderId="8" xfId="0" applyNumberFormat="1" applyFont="1" applyBorder="1" applyAlignment="1">
      <alignment horizontal="center" vertical="center"/>
    </xf>
    <xf numFmtId="176" fontId="8" fillId="0" borderId="17" xfId="0" applyNumberFormat="1" applyFont="1" applyBorder="1" applyAlignment="1">
      <alignment horizontal="center" vertical="center"/>
    </xf>
    <xf numFmtId="0" fontId="0" fillId="0" borderId="26" xfId="0" applyBorder="1">
      <alignment vertical="center"/>
    </xf>
    <xf numFmtId="0" fontId="5" fillId="0" borderId="8" xfId="0" applyFont="1" applyFill="1" applyBorder="1" applyAlignment="1">
      <alignment horizontal="distributed" vertical="center"/>
    </xf>
    <xf numFmtId="0" fontId="5" fillId="0" borderId="19" xfId="0" applyFont="1" applyBorder="1" applyAlignment="1">
      <alignment horizontal="distributed" vertical="center"/>
    </xf>
    <xf numFmtId="0" fontId="0" fillId="2" borderId="0" xfId="0" applyFill="1">
      <alignment vertical="center"/>
    </xf>
    <xf numFmtId="176" fontId="8" fillId="2" borderId="8" xfId="0" applyNumberFormat="1" applyFont="1" applyFill="1" applyBorder="1" applyAlignment="1">
      <alignment horizontal="center" vertical="center"/>
    </xf>
    <xf numFmtId="176" fontId="8" fillId="2" borderId="17" xfId="0" applyNumberFormat="1" applyFont="1" applyFill="1" applyBorder="1" applyAlignment="1">
      <alignment horizontal="center" vertical="center"/>
    </xf>
    <xf numFmtId="176" fontId="8" fillId="2" borderId="9" xfId="0" applyNumberFormat="1" applyFont="1" applyFill="1" applyBorder="1" applyAlignment="1">
      <alignment horizontal="center" vertical="center"/>
    </xf>
    <xf numFmtId="0" fontId="5" fillId="0" borderId="27" xfId="0" applyFont="1" applyBorder="1" applyAlignment="1">
      <alignment horizontal="distributed" vertical="center"/>
    </xf>
    <xf numFmtId="0" fontId="5" fillId="0" borderId="8" xfId="0" applyFont="1" applyBorder="1" applyAlignment="1">
      <alignment horizontal="distributed" vertical="center"/>
    </xf>
    <xf numFmtId="0" fontId="27" fillId="0" borderId="0" xfId="0" applyFont="1">
      <alignment vertical="center"/>
    </xf>
    <xf numFmtId="20" fontId="8" fillId="0" borderId="8" xfId="0" applyNumberFormat="1" applyFont="1" applyBorder="1" applyAlignment="1">
      <alignment horizontal="center" vertical="center"/>
    </xf>
    <xf numFmtId="0" fontId="0" fillId="0" borderId="40" xfId="0" applyBorder="1">
      <alignment vertical="center"/>
    </xf>
    <xf numFmtId="0" fontId="5" fillId="8" borderId="8" xfId="0" applyFont="1" applyFill="1" applyBorder="1" applyAlignment="1">
      <alignment horizontal="distributed" vertical="center"/>
    </xf>
    <xf numFmtId="0" fontId="5" fillId="9" borderId="8" xfId="0" applyFont="1" applyFill="1" applyBorder="1" applyAlignment="1">
      <alignment horizontal="distributed" vertical="center"/>
    </xf>
    <xf numFmtId="20" fontId="8" fillId="9" borderId="8" xfId="0" applyNumberFormat="1" applyFont="1" applyFill="1" applyBorder="1" applyAlignment="1">
      <alignment horizontal="center" vertical="center"/>
    </xf>
    <xf numFmtId="0" fontId="6" fillId="9" borderId="8" xfId="0" applyFont="1" applyFill="1" applyBorder="1" applyAlignment="1">
      <alignment horizontal="distributed" vertical="center"/>
    </xf>
    <xf numFmtId="0" fontId="5" fillId="9" borderId="9" xfId="0" applyFont="1" applyFill="1" applyBorder="1" applyAlignment="1">
      <alignment horizontal="distributed" vertical="center"/>
    </xf>
    <xf numFmtId="20" fontId="8" fillId="9" borderId="9" xfId="0" applyNumberFormat="1" applyFont="1" applyFill="1" applyBorder="1" applyAlignment="1">
      <alignment horizontal="center" vertical="center"/>
    </xf>
    <xf numFmtId="20" fontId="8" fillId="0" borderId="8" xfId="0" applyNumberFormat="1" applyFont="1" applyBorder="1" applyAlignment="1">
      <alignment horizontal="center" vertical="center"/>
    </xf>
    <xf numFmtId="0" fontId="5" fillId="0" borderId="0" xfId="0" applyFont="1" applyBorder="1" applyAlignment="1">
      <alignment horizontal="left" vertical="center"/>
    </xf>
    <xf numFmtId="20" fontId="8" fillId="0" borderId="18" xfId="0" applyNumberFormat="1" applyFont="1" applyBorder="1" applyAlignment="1">
      <alignment horizontal="center" vertical="center"/>
    </xf>
    <xf numFmtId="20" fontId="8" fillId="0" borderId="1" xfId="0" applyNumberFormat="1" applyFont="1" applyBorder="1" applyAlignment="1">
      <alignment horizontal="center" vertical="center"/>
    </xf>
    <xf numFmtId="20" fontId="8" fillId="0" borderId="1" xfId="0" applyNumberFormat="1" applyFont="1" applyFill="1" applyBorder="1" applyAlignment="1">
      <alignment horizontal="center" vertical="center"/>
    </xf>
    <xf numFmtId="20" fontId="8" fillId="0" borderId="17" xfId="0" applyNumberFormat="1" applyFont="1" applyBorder="1" applyAlignment="1">
      <alignment horizontal="center" vertical="center"/>
    </xf>
    <xf numFmtId="20" fontId="8" fillId="9" borderId="1" xfId="0" applyNumberFormat="1" applyFont="1" applyFill="1" applyBorder="1" applyAlignment="1">
      <alignment horizontal="center" vertical="center"/>
    </xf>
    <xf numFmtId="20" fontId="8" fillId="2" borderId="22" xfId="0" applyNumberFormat="1" applyFont="1" applyFill="1" applyBorder="1" applyAlignment="1">
      <alignment horizontal="center" vertical="center"/>
    </xf>
    <xf numFmtId="20" fontId="8" fillId="0" borderId="23" xfId="0" applyNumberFormat="1" applyFont="1" applyBorder="1" applyAlignment="1">
      <alignment horizontal="center" vertical="center"/>
    </xf>
    <xf numFmtId="20" fontId="8" fillId="2" borderId="23" xfId="0" applyNumberFormat="1" applyFont="1" applyFill="1" applyBorder="1" applyAlignment="1">
      <alignment horizontal="center" vertical="center"/>
    </xf>
    <xf numFmtId="20" fontId="8" fillId="0" borderId="23" xfId="0" applyNumberFormat="1" applyFont="1" applyFill="1" applyBorder="1" applyAlignment="1">
      <alignment horizontal="center" vertical="center"/>
    </xf>
    <xf numFmtId="20" fontId="8" fillId="0" borderId="28" xfId="0" applyNumberFormat="1" applyFont="1" applyBorder="1" applyAlignment="1">
      <alignment horizontal="center" vertical="center"/>
    </xf>
    <xf numFmtId="20" fontId="8" fillId="2" borderId="32" xfId="0" applyNumberFormat="1" applyFont="1" applyFill="1" applyBorder="1" applyAlignment="1">
      <alignment horizontal="center" vertical="center"/>
    </xf>
    <xf numFmtId="20" fontId="8" fillId="2" borderId="8" xfId="0" applyNumberFormat="1" applyFont="1" applyFill="1" applyBorder="1" applyAlignment="1">
      <alignment vertical="center"/>
    </xf>
    <xf numFmtId="20" fontId="8" fillId="0" borderId="8" xfId="0" applyNumberFormat="1" applyFont="1" applyBorder="1" applyAlignment="1">
      <alignment vertical="center"/>
    </xf>
    <xf numFmtId="20" fontId="8" fillId="2" borderId="8" xfId="0" applyNumberFormat="1" applyFont="1" applyFill="1" applyBorder="1" applyAlignment="1">
      <alignment horizontal="center" vertical="center"/>
    </xf>
    <xf numFmtId="20" fontId="8" fillId="0" borderId="8" xfId="0" applyNumberFormat="1" applyFont="1" applyBorder="1" applyAlignment="1">
      <alignment horizontal="center" vertical="center"/>
    </xf>
    <xf numFmtId="20" fontId="8" fillId="2" borderId="9" xfId="0" applyNumberFormat="1" applyFont="1" applyFill="1" applyBorder="1" applyAlignment="1">
      <alignment horizontal="center" vertical="center"/>
    </xf>
    <xf numFmtId="20" fontId="8" fillId="0" borderId="18" xfId="0" applyNumberFormat="1" applyFont="1" applyBorder="1" applyAlignment="1">
      <alignment horizontal="center" vertical="center"/>
    </xf>
    <xf numFmtId="20" fontId="8" fillId="0" borderId="27" xfId="0" applyNumberFormat="1" applyFont="1" applyBorder="1" applyAlignment="1">
      <alignment horizontal="center" vertical="center"/>
    </xf>
    <xf numFmtId="0" fontId="5" fillId="0" borderId="0"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37" xfId="0" applyFont="1" applyBorder="1" applyAlignment="1">
      <alignment horizontal="center" vertical="center" textRotation="255"/>
    </xf>
    <xf numFmtId="0" fontId="5" fillId="0" borderId="22" xfId="0" applyFont="1" applyBorder="1" applyAlignment="1">
      <alignment horizontal="center" vertical="center" textRotation="255"/>
    </xf>
    <xf numFmtId="0" fontId="5" fillId="0" borderId="23" xfId="0" applyFont="1" applyBorder="1" applyAlignment="1">
      <alignment horizontal="center" vertical="center" textRotation="255"/>
    </xf>
    <xf numFmtId="0" fontId="5" fillId="0" borderId="32" xfId="0" applyFont="1" applyBorder="1" applyAlignment="1">
      <alignment horizontal="center" vertical="center" textRotation="255"/>
    </xf>
    <xf numFmtId="20" fontId="27" fillId="0" borderId="0" xfId="0" applyNumberFormat="1" applyFont="1">
      <alignment vertical="center"/>
    </xf>
    <xf numFmtId="0" fontId="29" fillId="0" borderId="0" xfId="0" applyFont="1">
      <alignment vertical="center"/>
    </xf>
    <xf numFmtId="0" fontId="31" fillId="0" borderId="0" xfId="0" applyFont="1">
      <alignment vertical="center"/>
    </xf>
    <xf numFmtId="0" fontId="30" fillId="0" borderId="0" xfId="0" applyFont="1">
      <alignment vertical="center"/>
    </xf>
    <xf numFmtId="0" fontId="33" fillId="0" borderId="0" xfId="0" applyFont="1">
      <alignment vertical="center"/>
    </xf>
    <xf numFmtId="0" fontId="32" fillId="0" borderId="0" xfId="0" applyFont="1" applyBorder="1" applyAlignment="1">
      <alignment vertical="center" textRotation="255"/>
    </xf>
    <xf numFmtId="0" fontId="34" fillId="0" borderId="0" xfId="0" applyFont="1" applyFill="1" applyBorder="1" applyAlignment="1">
      <alignment horizontal="left" vertical="center"/>
    </xf>
    <xf numFmtId="0" fontId="34" fillId="0" borderId="0" xfId="0" applyFont="1" applyAlignment="1">
      <alignment horizontal="left" vertical="center"/>
    </xf>
    <xf numFmtId="0" fontId="39" fillId="0" borderId="0" xfId="0" applyFont="1">
      <alignment vertical="center"/>
    </xf>
    <xf numFmtId="0" fontId="34" fillId="0" borderId="0" xfId="0" applyFont="1">
      <alignment vertical="center"/>
    </xf>
    <xf numFmtId="20" fontId="35" fillId="0" borderId="42" xfId="0" applyNumberFormat="1" applyFont="1" applyBorder="1" applyAlignment="1">
      <alignment horizontal="center" vertical="center"/>
    </xf>
    <xf numFmtId="20" fontId="35" fillId="11" borderId="6" xfId="0" applyNumberFormat="1" applyFont="1" applyFill="1" applyBorder="1" applyAlignment="1">
      <alignment horizontal="center" vertical="center"/>
    </xf>
    <xf numFmtId="20" fontId="35" fillId="0" borderId="6" xfId="0" applyNumberFormat="1" applyFont="1" applyBorder="1" applyAlignment="1">
      <alignment horizontal="center" vertical="center"/>
    </xf>
    <xf numFmtId="20" fontId="35" fillId="0" borderId="6" xfId="0" applyNumberFormat="1" applyFont="1" applyFill="1" applyBorder="1" applyAlignment="1">
      <alignment horizontal="center" vertical="center"/>
    </xf>
    <xf numFmtId="0" fontId="31" fillId="0" borderId="50" xfId="0" applyFont="1" applyBorder="1">
      <alignment vertical="center"/>
    </xf>
    <xf numFmtId="0" fontId="31" fillId="0" borderId="51" xfId="0" applyFont="1" applyBorder="1">
      <alignment vertical="center"/>
    </xf>
    <xf numFmtId="20" fontId="35" fillId="0" borderId="54" xfId="0" applyNumberFormat="1" applyFont="1" applyBorder="1" applyAlignment="1">
      <alignment horizontal="center" vertical="center"/>
    </xf>
    <xf numFmtId="0" fontId="31" fillId="0" borderId="0" xfId="0" applyFont="1" applyBorder="1" applyAlignment="1">
      <alignment vertical="center" textRotation="255"/>
    </xf>
    <xf numFmtId="20" fontId="35" fillId="11" borderId="55" xfId="0" applyNumberFormat="1" applyFont="1" applyFill="1" applyBorder="1" applyAlignment="1">
      <alignment horizontal="center" vertical="center"/>
    </xf>
    <xf numFmtId="20" fontId="35" fillId="0" borderId="55" xfId="0" applyNumberFormat="1" applyFont="1" applyBorder="1" applyAlignment="1">
      <alignment horizontal="center" vertical="center"/>
    </xf>
    <xf numFmtId="0" fontId="31" fillId="0" borderId="56" xfId="0" applyFont="1" applyBorder="1" applyAlignment="1">
      <alignment vertical="center" textRotation="255"/>
    </xf>
    <xf numFmtId="0" fontId="31" fillId="0" borderId="57" xfId="0" applyFont="1" applyBorder="1" applyAlignment="1">
      <alignment vertical="center" textRotation="255"/>
    </xf>
    <xf numFmtId="0" fontId="30" fillId="0" borderId="59" xfId="0" applyFont="1" applyBorder="1">
      <alignment vertical="center"/>
    </xf>
    <xf numFmtId="0" fontId="38" fillId="0" borderId="57" xfId="0" applyFont="1" applyBorder="1" applyAlignment="1">
      <alignment vertical="center" textRotation="255"/>
    </xf>
    <xf numFmtId="0" fontId="38" fillId="0" borderId="61" xfId="0" applyFont="1" applyBorder="1" applyAlignment="1">
      <alignment vertical="center" textRotation="255"/>
    </xf>
    <xf numFmtId="0" fontId="35" fillId="0" borderId="47" xfId="0" applyFont="1" applyBorder="1" applyAlignment="1">
      <alignment horizontal="center" vertical="center"/>
    </xf>
    <xf numFmtId="20" fontId="35" fillId="11" borderId="47" xfId="0" applyNumberFormat="1" applyFont="1" applyFill="1" applyBorder="1" applyAlignment="1">
      <alignment horizontal="center" vertical="center"/>
    </xf>
    <xf numFmtId="20" fontId="35" fillId="10" borderId="47" xfId="0" applyNumberFormat="1" applyFont="1" applyFill="1" applyBorder="1" applyAlignment="1">
      <alignment horizontal="center" vertical="center"/>
    </xf>
    <xf numFmtId="0" fontId="36" fillId="0" borderId="62" xfId="0" applyFont="1" applyBorder="1" applyAlignment="1">
      <alignment horizontal="center" vertical="center"/>
    </xf>
    <xf numFmtId="0" fontId="35" fillId="0" borderId="55" xfId="0" applyFont="1" applyBorder="1" applyAlignment="1">
      <alignment horizontal="center" vertical="center"/>
    </xf>
    <xf numFmtId="20" fontId="35" fillId="0" borderId="55" xfId="0" applyNumberFormat="1" applyFont="1" applyFill="1" applyBorder="1" applyAlignment="1">
      <alignment horizontal="center" vertical="center"/>
    </xf>
    <xf numFmtId="0" fontId="36" fillId="0" borderId="58" xfId="0" applyFont="1" applyBorder="1" applyAlignment="1">
      <alignment horizontal="center" vertical="center"/>
    </xf>
    <xf numFmtId="0" fontId="31" fillId="0" borderId="61" xfId="0" applyFont="1" applyBorder="1" applyAlignment="1">
      <alignment horizontal="center" vertical="center"/>
    </xf>
    <xf numFmtId="20" fontId="35" fillId="0" borderId="47" xfId="0" applyNumberFormat="1" applyFont="1" applyBorder="1" applyAlignment="1">
      <alignment horizontal="center" vertical="center"/>
    </xf>
    <xf numFmtId="20" fontId="35" fillId="0" borderId="47" xfId="0" applyNumberFormat="1" applyFont="1" applyFill="1" applyBorder="1" applyAlignment="1">
      <alignment horizontal="center" vertical="center"/>
    </xf>
    <xf numFmtId="0" fontId="31" fillId="0" borderId="60" xfId="0" applyFont="1" applyBorder="1" applyAlignment="1">
      <alignment vertical="center" textRotation="255"/>
    </xf>
    <xf numFmtId="0" fontId="31" fillId="0" borderId="63" xfId="0" applyFont="1" applyBorder="1" applyAlignment="1">
      <alignment vertical="center" textRotation="255"/>
    </xf>
    <xf numFmtId="20" fontId="35" fillId="0" borderId="56" xfId="0" applyNumberFormat="1" applyFont="1" applyBorder="1" applyAlignment="1">
      <alignment horizontal="center" vertical="center"/>
    </xf>
    <xf numFmtId="0" fontId="31" fillId="0" borderId="61" xfId="0" applyFont="1" applyBorder="1" applyAlignment="1">
      <alignment vertical="center" textRotation="255"/>
    </xf>
    <xf numFmtId="0" fontId="41" fillId="0" borderId="52" xfId="0" applyFont="1" applyBorder="1">
      <alignment vertical="center"/>
    </xf>
    <xf numFmtId="0" fontId="42" fillId="0" borderId="60" xfId="0" applyFont="1" applyBorder="1" applyAlignment="1">
      <alignment horizontal="center" vertical="center"/>
    </xf>
    <xf numFmtId="0" fontId="42" fillId="0" borderId="61" xfId="0" applyFont="1" applyBorder="1" applyAlignment="1">
      <alignment horizontal="center" vertical="center"/>
    </xf>
    <xf numFmtId="0" fontId="34" fillId="0" borderId="0" xfId="0" applyFont="1" applyFill="1" applyBorder="1" applyAlignment="1">
      <alignment vertical="center"/>
    </xf>
    <xf numFmtId="0" fontId="30" fillId="0" borderId="64" xfId="0" applyFont="1" applyBorder="1">
      <alignment vertical="center"/>
    </xf>
    <xf numFmtId="0" fontId="31" fillId="0" borderId="64" xfId="0" applyFont="1" applyBorder="1" applyAlignment="1">
      <alignment horizontal="center" vertical="center"/>
    </xf>
    <xf numFmtId="0" fontId="31" fillId="0" borderId="65" xfId="0" applyFont="1" applyBorder="1" applyAlignment="1">
      <alignment horizontal="center" vertical="center"/>
    </xf>
    <xf numFmtId="20" fontId="35" fillId="0" borderId="65" xfId="0" applyNumberFormat="1" applyFont="1" applyBorder="1" applyAlignment="1">
      <alignment horizontal="center" vertical="center"/>
    </xf>
    <xf numFmtId="20" fontId="35" fillId="11" borderId="66" xfId="0" applyNumberFormat="1" applyFont="1" applyFill="1" applyBorder="1" applyAlignment="1">
      <alignment horizontal="center" vertical="center"/>
    </xf>
    <xf numFmtId="20" fontId="35" fillId="0" borderId="66" xfId="0" applyNumberFormat="1" applyFont="1" applyFill="1" applyBorder="1" applyAlignment="1">
      <alignment horizontal="center" vertical="center"/>
    </xf>
    <xf numFmtId="20" fontId="35" fillId="11" borderId="68" xfId="0" applyNumberFormat="1" applyFont="1" applyFill="1" applyBorder="1" applyAlignment="1">
      <alignment horizontal="center" vertical="center"/>
    </xf>
    <xf numFmtId="0" fontId="31" fillId="0" borderId="57" xfId="0" applyFont="1" applyBorder="1" applyAlignment="1">
      <alignment horizontal="center" vertical="center"/>
    </xf>
    <xf numFmtId="20" fontId="35" fillId="11" borderId="65" xfId="0" applyNumberFormat="1" applyFont="1" applyFill="1" applyBorder="1" applyAlignment="1">
      <alignment horizontal="center" vertical="center"/>
    </xf>
    <xf numFmtId="20" fontId="35" fillId="0" borderId="53" xfId="0" applyNumberFormat="1" applyFont="1" applyBorder="1" applyAlignment="1">
      <alignment horizontal="center" vertical="center"/>
    </xf>
    <xf numFmtId="0" fontId="31" fillId="0" borderId="69" xfId="0" applyFont="1" applyBorder="1" applyAlignment="1">
      <alignment horizontal="center" vertical="center"/>
    </xf>
    <xf numFmtId="0" fontId="31" fillId="0" borderId="70" xfId="0" applyFont="1" applyBorder="1" applyAlignment="1">
      <alignment horizontal="center" vertical="center"/>
    </xf>
    <xf numFmtId="0" fontId="31" fillId="0" borderId="48" xfId="0" applyFont="1" applyBorder="1" applyAlignment="1">
      <alignment horizontal="center" vertical="center"/>
    </xf>
    <xf numFmtId="0" fontId="31" fillId="0" borderId="71" xfId="0" applyFont="1" applyBorder="1" applyAlignment="1">
      <alignment horizontal="center" vertical="center"/>
    </xf>
    <xf numFmtId="0" fontId="41" fillId="0" borderId="57" xfId="0" applyFont="1" applyBorder="1">
      <alignment vertical="center"/>
    </xf>
    <xf numFmtId="0" fontId="42" fillId="0" borderId="57" xfId="0" applyFont="1" applyBorder="1" applyAlignment="1">
      <alignment horizontal="center" vertical="center"/>
    </xf>
    <xf numFmtId="0" fontId="42" fillId="0" borderId="51" xfId="0" applyFont="1" applyBorder="1" applyAlignment="1">
      <alignment horizontal="center" vertical="center"/>
    </xf>
    <xf numFmtId="0" fontId="42" fillId="0" borderId="0" xfId="0" applyFont="1" applyBorder="1" applyAlignment="1">
      <alignment horizontal="center" vertical="center"/>
    </xf>
    <xf numFmtId="0" fontId="40" fillId="0" borderId="47" xfId="0" applyFont="1" applyFill="1" applyBorder="1" applyAlignment="1">
      <alignment horizontal="distributed" vertical="center"/>
    </xf>
    <xf numFmtId="0" fontId="42" fillId="0" borderId="65" xfId="0" applyFont="1" applyBorder="1" applyAlignment="1">
      <alignment horizontal="center" vertical="center"/>
    </xf>
    <xf numFmtId="20" fontId="35" fillId="0" borderId="72" xfId="0" applyNumberFormat="1" applyFont="1" applyFill="1" applyBorder="1" applyAlignment="1">
      <alignment horizontal="center" vertical="center"/>
    </xf>
    <xf numFmtId="0" fontId="34" fillId="0" borderId="64" xfId="0" applyFont="1" applyBorder="1">
      <alignment vertical="center"/>
    </xf>
    <xf numFmtId="0" fontId="40" fillId="0" borderId="66" xfId="0" applyFont="1" applyBorder="1" applyAlignment="1">
      <alignment horizontal="distributed" vertical="center"/>
    </xf>
    <xf numFmtId="0" fontId="40" fillId="0" borderId="66" xfId="0" applyFont="1" applyFill="1" applyBorder="1" applyAlignment="1">
      <alignment horizontal="distributed" vertical="center"/>
    </xf>
    <xf numFmtId="20" fontId="35" fillId="0" borderId="66" xfId="0" applyNumberFormat="1" applyFont="1" applyBorder="1" applyAlignment="1">
      <alignment horizontal="center" vertical="center"/>
    </xf>
    <xf numFmtId="20" fontId="35" fillId="0" borderId="68" xfId="0" applyNumberFormat="1" applyFont="1" applyFill="1" applyBorder="1" applyAlignment="1">
      <alignment horizontal="center" vertical="center"/>
    </xf>
    <xf numFmtId="0" fontId="31" fillId="0" borderId="74" xfId="0" applyFont="1" applyBorder="1" applyAlignment="1">
      <alignment horizontal="center" vertical="center"/>
    </xf>
    <xf numFmtId="0" fontId="39" fillId="0" borderId="74" xfId="0" applyFont="1" applyBorder="1" applyAlignment="1">
      <alignment horizontal="center" vertical="center"/>
    </xf>
    <xf numFmtId="20" fontId="35" fillId="11" borderId="42" xfId="0" applyNumberFormat="1" applyFont="1" applyFill="1" applyBorder="1" applyAlignment="1">
      <alignment horizontal="center" vertical="center"/>
    </xf>
    <xf numFmtId="0" fontId="43" fillId="0" borderId="74" xfId="0" applyFont="1" applyBorder="1">
      <alignment vertical="center"/>
    </xf>
    <xf numFmtId="0" fontId="42" fillId="0" borderId="75" xfId="0" applyFont="1" applyBorder="1" applyAlignment="1">
      <alignment horizontal="center" vertical="center"/>
    </xf>
    <xf numFmtId="0" fontId="42" fillId="0" borderId="74" xfId="0" applyFont="1" applyBorder="1" applyAlignment="1">
      <alignment horizontal="center" vertical="center"/>
    </xf>
    <xf numFmtId="0" fontId="30" fillId="0" borderId="50" xfId="0" applyFont="1" applyBorder="1">
      <alignment vertical="center"/>
    </xf>
    <xf numFmtId="0" fontId="30" fillId="0" borderId="51" xfId="0" applyFont="1" applyBorder="1">
      <alignment vertical="center"/>
    </xf>
    <xf numFmtId="0" fontId="31" fillId="0" borderId="76" xfId="0" applyFont="1" applyBorder="1" applyAlignment="1">
      <alignment horizontal="center" vertical="center"/>
    </xf>
    <xf numFmtId="0" fontId="43" fillId="0" borderId="76" xfId="0" applyFont="1" applyBorder="1">
      <alignment vertical="center"/>
    </xf>
    <xf numFmtId="0" fontId="42" fillId="0" borderId="77" xfId="0" applyFont="1" applyBorder="1" applyAlignment="1">
      <alignment horizontal="center" vertical="center"/>
    </xf>
    <xf numFmtId="0" fontId="42" fillId="0" borderId="76" xfId="0" applyFont="1" applyBorder="1" applyAlignment="1">
      <alignment horizontal="center" vertical="center"/>
    </xf>
    <xf numFmtId="0" fontId="37" fillId="0" borderId="0" xfId="0" applyFont="1" applyAlignment="1">
      <alignment vertical="center"/>
    </xf>
    <xf numFmtId="0" fontId="38" fillId="0" borderId="0" xfId="0" applyFont="1">
      <alignment vertical="center"/>
    </xf>
    <xf numFmtId="0" fontId="44" fillId="0" borderId="0" xfId="0" applyFont="1">
      <alignment vertical="center"/>
    </xf>
    <xf numFmtId="20" fontId="44" fillId="0" borderId="0" xfId="0" applyNumberFormat="1" applyFont="1">
      <alignment vertical="center"/>
    </xf>
    <xf numFmtId="0" fontId="37" fillId="0" borderId="50" xfId="0" applyFont="1" applyBorder="1" applyAlignment="1">
      <alignment vertical="center"/>
    </xf>
    <xf numFmtId="0" fontId="37" fillId="0" borderId="51" xfId="0" applyFont="1" applyBorder="1" applyAlignment="1">
      <alignment vertical="center"/>
    </xf>
    <xf numFmtId="0" fontId="38" fillId="0" borderId="71" xfId="0" applyFont="1" applyBorder="1" applyAlignment="1">
      <alignment horizontal="center" vertical="center"/>
    </xf>
    <xf numFmtId="0" fontId="38" fillId="0" borderId="64" xfId="0" applyFont="1" applyBorder="1" applyAlignment="1">
      <alignment horizontal="center" vertical="center"/>
    </xf>
    <xf numFmtId="0" fontId="44" fillId="0" borderId="71" xfId="0" applyFont="1" applyBorder="1" applyAlignment="1">
      <alignment horizontal="center" vertical="center"/>
    </xf>
    <xf numFmtId="20" fontId="35" fillId="0" borderId="42" xfId="0" applyNumberFormat="1" applyFont="1" applyFill="1" applyBorder="1" applyAlignment="1">
      <alignment horizontal="center" vertical="center"/>
    </xf>
    <xf numFmtId="0" fontId="44" fillId="0" borderId="73" xfId="0" applyFont="1" applyBorder="1" applyAlignment="1">
      <alignment horizontal="center" vertical="center"/>
    </xf>
    <xf numFmtId="20" fontId="35" fillId="0" borderId="65" xfId="0" applyNumberFormat="1" applyFont="1" applyFill="1" applyBorder="1" applyAlignment="1">
      <alignment horizontal="center" vertical="center"/>
    </xf>
    <xf numFmtId="20" fontId="35" fillId="0" borderId="57" xfId="0" applyNumberFormat="1" applyFont="1" applyFill="1" applyBorder="1" applyAlignment="1">
      <alignment horizontal="center" vertical="center"/>
    </xf>
    <xf numFmtId="20" fontId="35" fillId="0" borderId="47" xfId="0" applyNumberFormat="1" applyFont="1" applyBorder="1" applyAlignment="1">
      <alignment horizontal="center" vertical="center" shrinkToFit="1"/>
    </xf>
    <xf numFmtId="0" fontId="40" fillId="0" borderId="47" xfId="0" applyFont="1" applyBorder="1" applyAlignment="1">
      <alignment horizontal="distributed" vertical="center"/>
    </xf>
    <xf numFmtId="0" fontId="40" fillId="11" borderId="47" xfId="0" applyFont="1" applyFill="1" applyBorder="1" applyAlignment="1">
      <alignment horizontal="distributed" vertical="center"/>
    </xf>
    <xf numFmtId="0" fontId="45" fillId="0" borderId="75" xfId="0" applyFont="1" applyBorder="1" applyAlignment="1">
      <alignment horizontal="center" vertical="center"/>
    </xf>
    <xf numFmtId="0" fontId="45" fillId="0" borderId="74" xfId="0" applyFont="1" applyBorder="1" applyAlignment="1">
      <alignment horizontal="center" vertical="center"/>
    </xf>
    <xf numFmtId="0" fontId="45" fillId="0" borderId="46" xfId="0" applyFont="1" applyBorder="1" applyAlignment="1">
      <alignment horizontal="center" vertical="center"/>
    </xf>
    <xf numFmtId="0" fontId="34" fillId="0" borderId="0" xfId="0" applyFont="1" applyBorder="1" applyAlignment="1">
      <alignment horizontal="right" vertical="center"/>
    </xf>
    <xf numFmtId="0" fontId="39" fillId="0" borderId="50" xfId="0" applyFont="1" applyBorder="1">
      <alignment vertical="center"/>
    </xf>
    <xf numFmtId="0" fontId="39" fillId="0" borderId="51" xfId="0" applyFont="1" applyBorder="1">
      <alignment vertical="center"/>
    </xf>
    <xf numFmtId="0" fontId="48" fillId="0" borderId="52" xfId="0" applyFont="1" applyBorder="1" applyAlignment="1">
      <alignment vertical="center" textRotation="255"/>
    </xf>
    <xf numFmtId="0" fontId="34" fillId="0" borderId="58" xfId="0" applyFont="1" applyBorder="1" applyAlignment="1">
      <alignment horizontal="left" vertical="center"/>
    </xf>
    <xf numFmtId="0" fontId="30" fillId="0" borderId="62" xfId="0" applyFont="1" applyBorder="1" applyAlignment="1">
      <alignment horizontal="center" vertical="center"/>
    </xf>
    <xf numFmtId="176" fontId="47" fillId="0" borderId="42" xfId="0" applyNumberFormat="1" applyFont="1" applyBorder="1" applyAlignment="1">
      <alignment horizontal="center" vertical="center"/>
    </xf>
    <xf numFmtId="176" fontId="47" fillId="11" borderId="6" xfId="0" applyNumberFormat="1" applyFont="1" applyFill="1" applyBorder="1" applyAlignment="1">
      <alignment horizontal="center" vertical="center"/>
    </xf>
    <xf numFmtId="176" fontId="47" fillId="0" borderId="6" xfId="0" applyNumberFormat="1" applyFont="1" applyBorder="1" applyAlignment="1">
      <alignment horizontal="center" vertical="center"/>
    </xf>
    <xf numFmtId="176" fontId="47" fillId="11" borderId="72" xfId="0" applyNumberFormat="1" applyFont="1" applyFill="1" applyBorder="1" applyAlignment="1">
      <alignment horizontal="center" vertical="center" wrapText="1"/>
    </xf>
    <xf numFmtId="0" fontId="30" fillId="0" borderId="58" xfId="0" applyFont="1" applyBorder="1" applyAlignment="1">
      <alignment horizontal="center" vertical="center"/>
    </xf>
    <xf numFmtId="176" fontId="47" fillId="0" borderId="65" xfId="0" applyNumberFormat="1" applyFont="1" applyBorder="1" applyAlignment="1">
      <alignment horizontal="center" vertical="center"/>
    </xf>
    <xf numFmtId="176" fontId="47" fillId="11" borderId="66" xfId="0" applyNumberFormat="1" applyFont="1" applyFill="1" applyBorder="1" applyAlignment="1">
      <alignment horizontal="center" vertical="center"/>
    </xf>
    <xf numFmtId="176" fontId="47" fillId="0" borderId="66" xfId="0" applyNumberFormat="1" applyFont="1" applyBorder="1" applyAlignment="1">
      <alignment horizontal="center" vertical="center"/>
    </xf>
    <xf numFmtId="176" fontId="47" fillId="11" borderId="68" xfId="0" applyNumberFormat="1" applyFont="1" applyFill="1" applyBorder="1" applyAlignment="1">
      <alignment horizontal="center" vertical="center" wrapText="1"/>
    </xf>
    <xf numFmtId="0" fontId="39" fillId="0" borderId="65" xfId="0" applyFont="1" applyBorder="1" applyAlignment="1">
      <alignment horizontal="center" vertical="center"/>
    </xf>
    <xf numFmtId="0" fontId="43" fillId="0" borderId="65" xfId="0" applyFont="1" applyBorder="1" applyAlignment="1">
      <alignment horizontal="left" vertical="center"/>
    </xf>
    <xf numFmtId="0" fontId="41" fillId="0" borderId="42" xfId="0" applyFont="1" applyBorder="1" applyAlignment="1">
      <alignment horizontal="center" vertical="center"/>
    </xf>
    <xf numFmtId="0" fontId="41" fillId="0" borderId="65" xfId="0" applyFont="1" applyBorder="1" applyAlignment="1">
      <alignment horizontal="center" vertical="center"/>
    </xf>
    <xf numFmtId="0" fontId="34" fillId="0" borderId="0" xfId="0" applyFont="1" applyAlignment="1">
      <alignment vertical="top"/>
    </xf>
    <xf numFmtId="0" fontId="34" fillId="0" borderId="0" xfId="0" applyFont="1" applyAlignment="1">
      <alignment horizontal="left" vertical="top" wrapText="1"/>
    </xf>
    <xf numFmtId="0" fontId="34" fillId="0" borderId="0" xfId="0" applyFont="1" applyAlignment="1">
      <alignment horizontal="left" vertical="top"/>
    </xf>
    <xf numFmtId="0" fontId="31" fillId="0" borderId="58" xfId="0" applyFont="1" applyBorder="1" applyAlignment="1">
      <alignment horizontal="center" vertical="center"/>
    </xf>
    <xf numFmtId="0" fontId="0" fillId="0" borderId="0" xfId="0" applyAlignment="1">
      <alignment vertical="center"/>
    </xf>
    <xf numFmtId="0" fontId="43" fillId="0" borderId="0" xfId="0" applyFont="1" applyAlignment="1">
      <alignment vertical="center"/>
    </xf>
    <xf numFmtId="0" fontId="43" fillId="0" borderId="0" xfId="0" applyFont="1" applyAlignment="1">
      <alignment horizontal="left" vertical="center" wrapText="1"/>
    </xf>
    <xf numFmtId="0" fontId="40" fillId="11" borderId="65" xfId="0" applyFont="1" applyFill="1" applyBorder="1" applyAlignment="1">
      <alignment horizontal="distributed" vertical="center"/>
    </xf>
    <xf numFmtId="0" fontId="40" fillId="11" borderId="66" xfId="0" applyFont="1" applyFill="1" applyBorder="1" applyAlignment="1">
      <alignment horizontal="distributed" vertical="center"/>
    </xf>
    <xf numFmtId="0" fontId="40" fillId="0" borderId="68" xfId="0" applyFont="1" applyFill="1" applyBorder="1" applyAlignment="1">
      <alignment horizontal="distributed" vertical="center"/>
    </xf>
    <xf numFmtId="0" fontId="40" fillId="0" borderId="65" xfId="0" applyFont="1" applyBorder="1" applyAlignment="1">
      <alignment horizontal="distributed" vertical="center"/>
    </xf>
    <xf numFmtId="0" fontId="40" fillId="0" borderId="53" xfId="0" applyFont="1" applyBorder="1" applyAlignment="1">
      <alignment horizontal="distributed" vertical="center"/>
    </xf>
    <xf numFmtId="0" fontId="40" fillId="11" borderId="53" xfId="0" applyFont="1" applyFill="1" applyBorder="1" applyAlignment="1">
      <alignment horizontal="distributed" vertical="center"/>
    </xf>
    <xf numFmtId="0" fontId="40" fillId="0" borderId="53" xfId="0" applyFont="1" applyFill="1" applyBorder="1" applyAlignment="1">
      <alignment horizontal="distributed" vertical="center"/>
    </xf>
    <xf numFmtId="0" fontId="40" fillId="11" borderId="68" xfId="0" applyFont="1" applyFill="1" applyBorder="1" applyAlignment="1">
      <alignment horizontal="distributed" vertical="center"/>
    </xf>
    <xf numFmtId="0" fontId="37" fillId="0" borderId="0" xfId="0" applyFont="1" applyAlignment="1">
      <alignment vertical="top"/>
    </xf>
    <xf numFmtId="0" fontId="37" fillId="0" borderId="0" xfId="0" applyFont="1" applyAlignment="1">
      <alignment horizontal="left" vertical="top" wrapText="1"/>
    </xf>
    <xf numFmtId="0" fontId="37" fillId="0" borderId="0" xfId="0" applyFont="1" applyAlignment="1">
      <alignment horizontal="left" vertical="top"/>
    </xf>
    <xf numFmtId="0" fontId="51" fillId="0" borderId="0" xfId="0" applyFont="1" applyAlignment="1">
      <alignment horizontal="left" vertical="center" wrapText="1"/>
    </xf>
    <xf numFmtId="0" fontId="43" fillId="0" borderId="0" xfId="0" applyFont="1" applyAlignment="1">
      <alignment vertical="center" wrapText="1"/>
    </xf>
    <xf numFmtId="0" fontId="51" fillId="0" borderId="0" xfId="0" applyFont="1" applyAlignment="1">
      <alignment vertical="top"/>
    </xf>
    <xf numFmtId="0" fontId="5" fillId="0" borderId="0" xfId="0" applyFont="1" applyBorder="1" applyAlignment="1">
      <alignment horizontal="left" vertical="center"/>
    </xf>
    <xf numFmtId="20" fontId="53" fillId="0" borderId="47" xfId="0" applyNumberFormat="1" applyFont="1" applyFill="1" applyBorder="1" applyAlignment="1">
      <alignment horizontal="center" vertical="center"/>
    </xf>
    <xf numFmtId="20" fontId="35" fillId="0" borderId="56" xfId="0" applyNumberFormat="1" applyFont="1" applyFill="1" applyBorder="1" applyAlignment="1">
      <alignment horizontal="center" vertical="center"/>
    </xf>
    <xf numFmtId="0" fontId="31" fillId="0" borderId="51" xfId="0" applyFont="1" applyBorder="1" applyAlignment="1">
      <alignment horizontal="center" vertical="center"/>
    </xf>
    <xf numFmtId="20" fontId="35" fillId="0" borderId="51" xfId="0" applyNumberFormat="1" applyFont="1" applyBorder="1" applyAlignment="1">
      <alignment horizontal="center" vertical="center"/>
    </xf>
    <xf numFmtId="20" fontId="34" fillId="0" borderId="51" xfId="0" applyNumberFormat="1" applyFont="1" applyFill="1" applyBorder="1" applyAlignment="1">
      <alignment vertical="center" wrapText="1"/>
    </xf>
    <xf numFmtId="20" fontId="35" fillId="10" borderId="61" xfId="0" applyNumberFormat="1" applyFont="1" applyFill="1" applyBorder="1" applyAlignment="1">
      <alignment horizontal="center" vertical="center"/>
    </xf>
    <xf numFmtId="20" fontId="35" fillId="10" borderId="68" xfId="0" applyNumberFormat="1" applyFont="1" applyFill="1" applyBorder="1" applyAlignment="1">
      <alignment horizontal="center" vertical="center"/>
    </xf>
    <xf numFmtId="20" fontId="35" fillId="0" borderId="67" xfId="0" applyNumberFormat="1" applyFont="1" applyFill="1" applyBorder="1" applyAlignment="1">
      <alignment horizontal="center" vertical="center"/>
    </xf>
    <xf numFmtId="0" fontId="40" fillId="10" borderId="47" xfId="0" applyFont="1" applyFill="1" applyBorder="1" applyAlignment="1">
      <alignment horizontal="distributed" vertical="center"/>
    </xf>
    <xf numFmtId="20" fontId="53" fillId="0" borderId="66" xfId="0" applyNumberFormat="1" applyFont="1" applyFill="1" applyBorder="1" applyAlignment="1">
      <alignment horizontal="center" vertical="center"/>
    </xf>
    <xf numFmtId="0" fontId="43" fillId="0" borderId="0" xfId="0" applyFont="1" applyAlignment="1">
      <alignment horizontal="left" vertical="top" wrapText="1"/>
    </xf>
    <xf numFmtId="0" fontId="0" fillId="0" borderId="8" xfId="0" applyBorder="1" applyAlignment="1">
      <alignment horizontal="center" vertical="center"/>
    </xf>
    <xf numFmtId="18" fontId="0" fillId="0" borderId="0" xfId="0" applyNumberFormat="1">
      <alignment vertical="center"/>
    </xf>
    <xf numFmtId="176" fontId="0" fillId="0" borderId="0" xfId="0" applyNumberFormat="1">
      <alignment vertical="center"/>
    </xf>
    <xf numFmtId="0" fontId="21" fillId="10" borderId="0" xfId="1" applyFont="1" applyFill="1" applyBorder="1">
      <alignment vertical="center"/>
    </xf>
    <xf numFmtId="0" fontId="16" fillId="0" borderId="8" xfId="1" quotePrefix="1" applyNumberFormat="1" applyFill="1" applyBorder="1" applyAlignment="1">
      <alignment horizontal="right"/>
    </xf>
    <xf numFmtId="20" fontId="0" fillId="0" borderId="0" xfId="0" applyNumberFormat="1">
      <alignment vertical="center"/>
    </xf>
    <xf numFmtId="20" fontId="35" fillId="0" borderId="63" xfId="0" applyNumberFormat="1" applyFont="1" applyBorder="1" applyAlignment="1">
      <alignment horizontal="center" vertical="center"/>
    </xf>
    <xf numFmtId="0" fontId="36" fillId="0" borderId="8" xfId="0" applyNumberFormat="1" applyFont="1" applyFill="1" applyBorder="1" applyAlignment="1">
      <alignment horizontal="center" vertical="center"/>
    </xf>
    <xf numFmtId="31" fontId="0" fillId="0" borderId="0" xfId="0" applyNumberFormat="1">
      <alignment vertical="center"/>
    </xf>
    <xf numFmtId="177" fontId="35" fillId="11" borderId="47" xfId="0" quotePrefix="1" applyNumberFormat="1" applyFont="1" applyFill="1" applyBorder="1" applyAlignment="1">
      <alignment horizontal="center" vertical="center"/>
    </xf>
    <xf numFmtId="177" fontId="35" fillId="0" borderId="47" xfId="0" applyNumberFormat="1" applyFont="1" applyFill="1" applyBorder="1" applyAlignment="1">
      <alignment horizontal="center" vertical="center"/>
    </xf>
    <xf numFmtId="177" fontId="35" fillId="11" borderId="47" xfId="0" applyNumberFormat="1" applyFont="1" applyFill="1" applyBorder="1" applyAlignment="1">
      <alignment horizontal="center" vertical="center"/>
    </xf>
    <xf numFmtId="178" fontId="35" fillId="11" borderId="47" xfId="0" applyNumberFormat="1" applyFont="1" applyFill="1" applyBorder="1" applyAlignment="1">
      <alignment horizontal="center" vertical="center"/>
    </xf>
    <xf numFmtId="178" fontId="35" fillId="10" borderId="47" xfId="0" applyNumberFormat="1" applyFont="1" applyFill="1" applyBorder="1" applyAlignment="1">
      <alignment horizontal="center" vertical="center"/>
    </xf>
    <xf numFmtId="0" fontId="37" fillId="0" borderId="0" xfId="0" applyFont="1" applyAlignment="1">
      <alignment horizontal="left" vertical="center"/>
    </xf>
    <xf numFmtId="20" fontId="35" fillId="0" borderId="57" xfId="0" applyNumberFormat="1" applyFont="1" applyBorder="1" applyAlignment="1">
      <alignment horizontal="center" vertical="center"/>
    </xf>
    <xf numFmtId="0" fontId="30" fillId="0" borderId="79" xfId="0" applyFont="1" applyBorder="1">
      <alignment vertical="center"/>
    </xf>
    <xf numFmtId="0" fontId="41" fillId="0" borderId="49" xfId="0" applyFont="1" applyBorder="1">
      <alignment vertical="center"/>
    </xf>
    <xf numFmtId="0" fontId="40" fillId="0" borderId="54" xfId="0" applyFont="1" applyBorder="1" applyAlignment="1">
      <alignment horizontal="distributed" vertical="center"/>
    </xf>
    <xf numFmtId="0" fontId="40" fillId="11" borderId="55" xfId="0" applyFont="1" applyFill="1" applyBorder="1" applyAlignment="1">
      <alignment horizontal="distributed" vertical="center"/>
    </xf>
    <xf numFmtId="0" fontId="40" fillId="0" borderId="55" xfId="0" applyFont="1" applyBorder="1" applyAlignment="1">
      <alignment horizontal="distributed" vertical="center"/>
    </xf>
    <xf numFmtId="0" fontId="57" fillId="0" borderId="55" xfId="0" applyFont="1" applyBorder="1" applyAlignment="1">
      <alignment horizontal="distributed" vertical="center"/>
    </xf>
    <xf numFmtId="0" fontId="40" fillId="0" borderId="55" xfId="0" applyFont="1" applyFill="1" applyBorder="1" applyAlignment="1">
      <alignment horizontal="distributed" vertical="center"/>
    </xf>
    <xf numFmtId="20" fontId="35" fillId="0" borderId="61" xfId="0" applyNumberFormat="1" applyFont="1" applyBorder="1" applyAlignment="1">
      <alignment horizontal="center" vertical="center"/>
    </xf>
    <xf numFmtId="20" fontId="35" fillId="0" borderId="52" xfId="0" applyNumberFormat="1" applyFont="1" applyBorder="1" applyAlignment="1">
      <alignment horizontal="center" vertical="center"/>
    </xf>
    <xf numFmtId="20" fontId="35" fillId="11" borderId="17" xfId="0" applyNumberFormat="1" applyFont="1" applyFill="1" applyBorder="1" applyAlignment="1">
      <alignment horizontal="center" vertical="center"/>
    </xf>
    <xf numFmtId="20" fontId="35" fillId="10" borderId="17" xfId="0" applyNumberFormat="1" applyFont="1" applyFill="1" applyBorder="1" applyAlignment="1">
      <alignment horizontal="center" vertical="center"/>
    </xf>
    <xf numFmtId="0" fontId="0" fillId="0" borderId="0" xfId="0" applyBorder="1" applyAlignment="1">
      <alignment horizontal="center" vertical="center"/>
    </xf>
    <xf numFmtId="0" fontId="40" fillId="0" borderId="8" xfId="0" applyFont="1" applyBorder="1" applyAlignment="1">
      <alignment horizontal="distributed" vertical="center"/>
    </xf>
    <xf numFmtId="0" fontId="40" fillId="12" borderId="8" xfId="0" applyFont="1" applyFill="1" applyBorder="1" applyAlignment="1">
      <alignment horizontal="distributed" vertical="center"/>
    </xf>
    <xf numFmtId="0" fontId="57" fillId="0" borderId="8" xfId="0" applyFont="1" applyBorder="1" applyAlignment="1">
      <alignment horizontal="distributed" vertical="center"/>
    </xf>
    <xf numFmtId="0" fontId="40" fillId="0" borderId="8" xfId="0" applyFont="1" applyFill="1" applyBorder="1" applyAlignment="1">
      <alignment horizontal="distributed" vertical="center"/>
    </xf>
    <xf numFmtId="20" fontId="37" fillId="0" borderId="8" xfId="0" applyNumberFormat="1" applyFont="1" applyBorder="1" applyAlignment="1">
      <alignment horizontal="center" vertical="center"/>
    </xf>
    <xf numFmtId="20" fontId="37" fillId="0" borderId="17" xfId="0" applyNumberFormat="1" applyFont="1" applyBorder="1" applyAlignment="1">
      <alignment horizontal="center" vertical="center"/>
    </xf>
    <xf numFmtId="20" fontId="37" fillId="12" borderId="8" xfId="0" applyNumberFormat="1" applyFont="1" applyFill="1" applyBorder="1" applyAlignment="1">
      <alignment horizontal="center" vertical="center"/>
    </xf>
    <xf numFmtId="20" fontId="37" fillId="12" borderId="21" xfId="0" applyNumberFormat="1" applyFont="1" applyFill="1" applyBorder="1" applyAlignment="1">
      <alignment horizontal="center" vertical="center"/>
    </xf>
    <xf numFmtId="20" fontId="37" fillId="10" borderId="8" xfId="0" applyNumberFormat="1" applyFont="1" applyFill="1" applyBorder="1" applyAlignment="1">
      <alignment horizontal="center" vertical="center"/>
    </xf>
    <xf numFmtId="20" fontId="37" fillId="10" borderId="21" xfId="0" applyNumberFormat="1" applyFont="1" applyFill="1" applyBorder="1" applyAlignment="1">
      <alignment horizontal="center" vertical="center"/>
    </xf>
    <xf numFmtId="20" fontId="37" fillId="0" borderId="21" xfId="0" applyNumberFormat="1" applyFont="1" applyBorder="1" applyAlignment="1">
      <alignment horizontal="center" vertical="center"/>
    </xf>
    <xf numFmtId="0" fontId="66" fillId="11" borderId="55" xfId="0" applyFont="1" applyFill="1" applyBorder="1" applyAlignment="1">
      <alignment horizontal="distributed" vertical="center"/>
    </xf>
    <xf numFmtId="0" fontId="6" fillId="0" borderId="0" xfId="0" applyFont="1" applyBorder="1" applyAlignment="1">
      <alignment horizontal="distributed" vertical="center"/>
    </xf>
    <xf numFmtId="0" fontId="8" fillId="0" borderId="0" xfId="0" applyFont="1" applyBorder="1" applyAlignment="1">
      <alignment horizontal="center" vertical="center"/>
    </xf>
    <xf numFmtId="20" fontId="8" fillId="0" borderId="0" xfId="0" applyNumberFormat="1" applyFont="1" applyBorder="1" applyAlignment="1">
      <alignment vertical="center"/>
    </xf>
    <xf numFmtId="20" fontId="8" fillId="0" borderId="0" xfId="0" applyNumberFormat="1" applyFont="1" applyBorder="1" applyAlignment="1">
      <alignment horizontal="center" vertical="center"/>
    </xf>
    <xf numFmtId="0" fontId="5" fillId="2" borderId="0" xfId="0" applyFont="1" applyFill="1" applyBorder="1" applyAlignment="1">
      <alignment horizontal="distributed" vertical="center"/>
    </xf>
    <xf numFmtId="20" fontId="8" fillId="2" borderId="0" xfId="0" applyNumberFormat="1" applyFont="1" applyFill="1" applyBorder="1" applyAlignment="1">
      <alignment horizontal="center" vertical="center"/>
    </xf>
    <xf numFmtId="0" fontId="5" fillId="0" borderId="0" xfId="0" applyFont="1" applyBorder="1" applyAlignment="1">
      <alignment horizontal="distributed" vertical="center"/>
    </xf>
    <xf numFmtId="0" fontId="7" fillId="0" borderId="0" xfId="0" applyFont="1" applyFill="1" applyBorder="1" applyAlignment="1">
      <alignment horizontal="distributed" vertical="center"/>
    </xf>
    <xf numFmtId="20" fontId="8" fillId="0" borderId="0" xfId="0" applyNumberFormat="1" applyFont="1" applyFill="1" applyBorder="1" applyAlignment="1">
      <alignment horizontal="center" vertical="center"/>
    </xf>
    <xf numFmtId="20" fontId="53" fillId="0" borderId="47" xfId="0" applyNumberFormat="1" applyFont="1" applyBorder="1" applyAlignment="1">
      <alignment horizontal="center" vertical="center"/>
    </xf>
    <xf numFmtId="0" fontId="68" fillId="11" borderId="53" xfId="0" applyFont="1" applyFill="1" applyBorder="1" applyAlignment="1">
      <alignment horizontal="distributed" vertical="center"/>
    </xf>
    <xf numFmtId="20" fontId="8" fillId="0" borderId="8" xfId="0" applyNumberFormat="1" applyFont="1" applyBorder="1" applyAlignment="1">
      <alignment horizontal="center" vertical="center"/>
    </xf>
    <xf numFmtId="0" fontId="0" fillId="0" borderId="8" xfId="0" applyBorder="1" applyAlignment="1">
      <alignment horizontal="center" vertical="center"/>
    </xf>
    <xf numFmtId="0" fontId="69" fillId="13" borderId="8" xfId="0" applyFont="1" applyFill="1" applyBorder="1" applyAlignment="1">
      <alignment horizontal="center" vertical="center"/>
    </xf>
    <xf numFmtId="0" fontId="69" fillId="14" borderId="8" xfId="0" applyFont="1" applyFill="1" applyBorder="1" applyAlignment="1">
      <alignment horizontal="center" vertical="center"/>
    </xf>
    <xf numFmtId="0" fontId="69" fillId="0" borderId="0" xfId="0" applyFont="1">
      <alignment vertical="center"/>
    </xf>
    <xf numFmtId="0" fontId="70" fillId="0" borderId="8" xfId="0" applyFont="1" applyBorder="1" applyAlignment="1">
      <alignment horizontal="distributed" vertical="center"/>
    </xf>
    <xf numFmtId="0" fontId="71" fillId="0" borderId="8" xfId="0" applyFont="1" applyBorder="1" applyAlignment="1">
      <alignment horizontal="center" vertical="center"/>
    </xf>
    <xf numFmtId="20" fontId="71" fillId="0" borderId="8" xfId="0" applyNumberFormat="1" applyFont="1" applyBorder="1" applyAlignment="1">
      <alignment horizontal="center" vertical="center"/>
    </xf>
    <xf numFmtId="0" fontId="70" fillId="14" borderId="8" xfId="0" applyFont="1" applyFill="1" applyBorder="1" applyAlignment="1">
      <alignment horizontal="distributed" vertical="center"/>
    </xf>
    <xf numFmtId="20" fontId="71" fillId="14" borderId="8" xfId="0" applyNumberFormat="1" applyFont="1" applyFill="1" applyBorder="1" applyAlignment="1">
      <alignment horizontal="center" vertical="center"/>
    </xf>
    <xf numFmtId="0" fontId="72" fillId="0" borderId="8" xfId="0" applyFont="1" applyBorder="1" applyAlignment="1">
      <alignment vertical="center" textRotation="255"/>
    </xf>
    <xf numFmtId="0" fontId="70" fillId="0" borderId="8" xfId="0" applyFont="1" applyFill="1" applyBorder="1" applyAlignment="1">
      <alignment horizontal="distributed" vertical="center"/>
    </xf>
    <xf numFmtId="20" fontId="71" fillId="0" borderId="8" xfId="0" applyNumberFormat="1" applyFont="1" applyFill="1" applyBorder="1" applyAlignment="1">
      <alignment horizontal="center" vertical="center"/>
    </xf>
    <xf numFmtId="0" fontId="70" fillId="13" borderId="8" xfId="0" applyFont="1" applyFill="1" applyBorder="1" applyAlignment="1">
      <alignment horizontal="distributed" vertical="center"/>
    </xf>
    <xf numFmtId="20" fontId="71" fillId="13" borderId="8" xfId="0" applyNumberFormat="1" applyFont="1" applyFill="1" applyBorder="1" applyAlignment="1">
      <alignment horizontal="center" vertical="center"/>
    </xf>
    <xf numFmtId="0" fontId="70" fillId="15" borderId="8" xfId="0" applyFont="1" applyFill="1" applyBorder="1" applyAlignment="1">
      <alignment horizontal="distributed" vertical="center"/>
    </xf>
    <xf numFmtId="20" fontId="71" fillId="15" borderId="8" xfId="0" applyNumberFormat="1" applyFont="1" applyFill="1" applyBorder="1" applyAlignment="1">
      <alignment horizontal="center" vertical="center"/>
    </xf>
    <xf numFmtId="0" fontId="69" fillId="15" borderId="8" xfId="0" applyFont="1" applyFill="1" applyBorder="1" applyAlignment="1">
      <alignment horizontal="center" vertical="center"/>
    </xf>
    <xf numFmtId="0" fontId="69" fillId="14" borderId="8" xfId="0" applyFont="1" applyFill="1" applyBorder="1" applyAlignment="1">
      <alignment horizontal="center" vertical="center"/>
    </xf>
    <xf numFmtId="20" fontId="53" fillId="11" borderId="47" xfId="0" applyNumberFormat="1" applyFont="1" applyFill="1" applyBorder="1" applyAlignment="1">
      <alignment horizontal="center" vertical="center"/>
    </xf>
    <xf numFmtId="0" fontId="72" fillId="0" borderId="8" xfId="0" applyFont="1" applyBorder="1" applyAlignment="1">
      <alignment horizontal="center" vertical="center"/>
    </xf>
    <xf numFmtId="20" fontId="75" fillId="0" borderId="8" xfId="0" applyNumberFormat="1" applyFont="1" applyBorder="1" applyAlignment="1">
      <alignment horizontal="center" vertical="center"/>
    </xf>
    <xf numFmtId="20" fontId="69" fillId="0" borderId="8" xfId="0" applyNumberFormat="1" applyFont="1" applyBorder="1" applyAlignment="1">
      <alignment horizontal="center" vertical="center"/>
    </xf>
    <xf numFmtId="20" fontId="69" fillId="14" borderId="8" xfId="0" applyNumberFormat="1" applyFont="1" applyFill="1" applyBorder="1" applyAlignment="1">
      <alignment horizontal="center" vertical="center"/>
    </xf>
    <xf numFmtId="20" fontId="75" fillId="14" borderId="8" xfId="0" applyNumberFormat="1" applyFont="1" applyFill="1" applyBorder="1" applyAlignment="1">
      <alignment horizontal="center" vertical="center"/>
    </xf>
    <xf numFmtId="0" fontId="30" fillId="0" borderId="8" xfId="0" applyFont="1" applyBorder="1">
      <alignment vertical="center"/>
    </xf>
    <xf numFmtId="0" fontId="31" fillId="0" borderId="8" xfId="0" applyFont="1" applyBorder="1" applyAlignment="1">
      <alignment horizontal="center" vertical="center"/>
    </xf>
    <xf numFmtId="0" fontId="41" fillId="0" borderId="8" xfId="0" applyFont="1" applyBorder="1">
      <alignment vertical="center"/>
    </xf>
    <xf numFmtId="0" fontId="42" fillId="0" borderId="8" xfId="0" applyFont="1" applyBorder="1" applyAlignment="1">
      <alignment horizontal="center" vertical="center"/>
    </xf>
    <xf numFmtId="20" fontId="35" fillId="0" borderId="8" xfId="0" applyNumberFormat="1" applyFont="1" applyBorder="1" applyAlignment="1">
      <alignment horizontal="center" vertical="center"/>
    </xf>
    <xf numFmtId="20" fontId="35" fillId="11" borderId="8" xfId="0" applyNumberFormat="1" applyFont="1" applyFill="1" applyBorder="1" applyAlignment="1">
      <alignment horizontal="center" vertical="center"/>
    </xf>
    <xf numFmtId="20" fontId="35" fillId="10" borderId="8" xfId="0" applyNumberFormat="1" applyFont="1" applyFill="1" applyBorder="1" applyAlignment="1">
      <alignment horizontal="center" vertical="center"/>
    </xf>
    <xf numFmtId="0" fontId="30" fillId="0" borderId="8" xfId="0" applyFont="1" applyBorder="1" applyAlignment="1">
      <alignment vertical="center"/>
    </xf>
    <xf numFmtId="0" fontId="29" fillId="0" borderId="8" xfId="0" applyFont="1" applyBorder="1" applyAlignment="1">
      <alignment vertical="center"/>
    </xf>
    <xf numFmtId="178" fontId="77" fillId="14" borderId="8" xfId="0" applyNumberFormat="1" applyFont="1" applyFill="1" applyBorder="1" applyAlignment="1">
      <alignment horizontal="center" vertical="center"/>
    </xf>
    <xf numFmtId="178" fontId="77" fillId="10" borderId="8" xfId="0" applyNumberFormat="1" applyFont="1" applyFill="1" applyBorder="1" applyAlignment="1">
      <alignment horizontal="center" vertical="center"/>
    </xf>
    <xf numFmtId="0" fontId="77" fillId="0" borderId="8" xfId="0" applyFont="1" applyBorder="1" applyAlignment="1">
      <alignment horizontal="center" vertical="center"/>
    </xf>
    <xf numFmtId="178" fontId="77" fillId="13" borderId="8" xfId="0" applyNumberFormat="1" applyFont="1" applyFill="1" applyBorder="1" applyAlignment="1">
      <alignment horizontal="center" vertical="center"/>
    </xf>
    <xf numFmtId="178" fontId="77" fillId="15" borderId="8" xfId="0" applyNumberFormat="1" applyFont="1" applyFill="1" applyBorder="1" applyAlignment="1">
      <alignment horizontal="center" vertical="center"/>
    </xf>
    <xf numFmtId="178" fontId="53" fillId="11" borderId="47" xfId="0" applyNumberFormat="1" applyFont="1" applyFill="1" applyBorder="1" applyAlignment="1">
      <alignment horizontal="center" vertical="center"/>
    </xf>
    <xf numFmtId="178" fontId="53" fillId="10" borderId="47" xfId="0" applyNumberFormat="1" applyFont="1" applyFill="1" applyBorder="1" applyAlignment="1">
      <alignment horizontal="center" vertical="center"/>
    </xf>
    <xf numFmtId="0" fontId="35" fillId="11" borderId="8" xfId="0" applyFont="1" applyFill="1" applyBorder="1" applyAlignment="1">
      <alignment horizontal="center" vertical="center"/>
    </xf>
    <xf numFmtId="0" fontId="35" fillId="0" borderId="8" xfId="0" applyFont="1" applyBorder="1" applyAlignment="1">
      <alignment horizontal="center" vertical="center"/>
    </xf>
    <xf numFmtId="0" fontId="37" fillId="0" borderId="8" xfId="0" applyFont="1" applyBorder="1" applyAlignment="1">
      <alignment vertical="center"/>
    </xf>
    <xf numFmtId="0" fontId="37" fillId="0" borderId="1" xfId="0" applyFont="1" applyFill="1" applyBorder="1" applyAlignment="1">
      <alignment vertical="center"/>
    </xf>
    <xf numFmtId="0" fontId="39" fillId="0" borderId="0" xfId="0" applyFont="1" applyAlignment="1">
      <alignment vertical="center"/>
    </xf>
    <xf numFmtId="20" fontId="35" fillId="15" borderId="8" xfId="0" applyNumberFormat="1" applyFont="1" applyFill="1" applyBorder="1" applyAlignment="1">
      <alignment horizontal="center" vertical="center"/>
    </xf>
    <xf numFmtId="20" fontId="37" fillId="0" borderId="12" xfId="0" applyNumberFormat="1" applyFont="1" applyBorder="1" applyAlignment="1">
      <alignment horizontal="center" vertical="center"/>
    </xf>
    <xf numFmtId="20" fontId="35" fillId="10" borderId="9" xfId="0" applyNumberFormat="1" applyFont="1" applyFill="1" applyBorder="1" applyAlignment="1">
      <alignment horizontal="center" vertical="center"/>
    </xf>
    <xf numFmtId="20" fontId="35" fillId="16" borderId="8" xfId="0" applyNumberFormat="1" applyFont="1" applyFill="1" applyBorder="1" applyAlignment="1">
      <alignment horizontal="center" vertical="center"/>
    </xf>
    <xf numFmtId="0" fontId="30" fillId="0" borderId="8" xfId="0" applyFont="1" applyBorder="1" applyAlignment="1">
      <alignment horizontal="distributed" vertical="center"/>
    </xf>
    <xf numFmtId="0" fontId="37" fillId="0" borderId="8" xfId="0" applyFont="1" applyBorder="1" applyAlignment="1">
      <alignment horizontal="distributed" vertical="center"/>
    </xf>
    <xf numFmtId="0" fontId="37" fillId="0" borderId="1" xfId="0" applyFont="1" applyFill="1" applyBorder="1" applyAlignment="1">
      <alignment horizontal="distributed" vertical="center"/>
    </xf>
    <xf numFmtId="0" fontId="86" fillId="0" borderId="41" xfId="0" applyFont="1" applyBorder="1" applyAlignment="1">
      <alignment horizontal="distributed" vertical="center"/>
    </xf>
    <xf numFmtId="0" fontId="87" fillId="16" borderId="8" xfId="0" applyFont="1" applyFill="1" applyBorder="1" applyAlignment="1">
      <alignment vertical="center"/>
    </xf>
    <xf numFmtId="0" fontId="87" fillId="0" borderId="8" xfId="0" applyFont="1" applyBorder="1" applyAlignment="1">
      <alignment vertical="center"/>
    </xf>
    <xf numFmtId="0" fontId="88" fillId="15" borderId="41" xfId="0" applyFont="1" applyFill="1" applyBorder="1" applyAlignment="1">
      <alignment vertical="center"/>
    </xf>
    <xf numFmtId="0" fontId="88" fillId="0" borderId="41" xfId="0" applyFont="1" applyBorder="1" applyAlignment="1">
      <alignment vertical="center"/>
    </xf>
    <xf numFmtId="0" fontId="88" fillId="10" borderId="41" xfId="0" applyFont="1" applyFill="1" applyBorder="1" applyAlignment="1">
      <alignment vertical="center"/>
    </xf>
    <xf numFmtId="0" fontId="87" fillId="0" borderId="13" xfId="0" applyFont="1" applyBorder="1" applyAlignment="1">
      <alignment vertical="center"/>
    </xf>
    <xf numFmtId="0" fontId="40" fillId="11" borderId="81" xfId="0" applyFont="1" applyFill="1" applyBorder="1" applyAlignment="1">
      <alignment horizontal="distributed" vertical="center"/>
    </xf>
    <xf numFmtId="0" fontId="40" fillId="0" borderId="81" xfId="0" applyFont="1" applyBorder="1" applyAlignment="1">
      <alignment horizontal="distributed" vertical="center"/>
    </xf>
    <xf numFmtId="0" fontId="40" fillId="0" borderId="81" xfId="0" applyFont="1" applyFill="1" applyBorder="1" applyAlignment="1">
      <alignment horizontal="distributed" vertical="center"/>
    </xf>
    <xf numFmtId="0" fontId="69" fillId="14" borderId="8" xfId="0" applyFont="1" applyFill="1" applyBorder="1" applyAlignment="1">
      <alignment horizontal="center" vertical="center"/>
    </xf>
    <xf numFmtId="0" fontId="69" fillId="0" borderId="0" xfId="0" applyFont="1" applyAlignment="1">
      <alignment horizontal="center" vertical="center"/>
    </xf>
    <xf numFmtId="0" fontId="90" fillId="0" borderId="8" xfId="0" applyFont="1" applyBorder="1" applyAlignment="1">
      <alignment horizontal="center" vertical="center"/>
    </xf>
    <xf numFmtId="20" fontId="90" fillId="0" borderId="8" xfId="0" applyNumberFormat="1" applyFont="1" applyBorder="1" applyAlignment="1">
      <alignment horizontal="center" vertical="center"/>
    </xf>
    <xf numFmtId="20" fontId="90" fillId="14" borderId="8" xfId="0" applyNumberFormat="1" applyFont="1" applyFill="1" applyBorder="1" applyAlignment="1">
      <alignment horizontal="center" vertical="center"/>
    </xf>
    <xf numFmtId="0" fontId="69" fillId="0" borderId="0" xfId="0" applyFont="1" applyAlignment="1">
      <alignment vertical="center"/>
    </xf>
    <xf numFmtId="0" fontId="70" fillId="10" borderId="8" xfId="0" applyFont="1" applyFill="1" applyBorder="1" applyAlignment="1">
      <alignment horizontal="distributed" vertical="center"/>
    </xf>
    <xf numFmtId="20" fontId="90" fillId="10" borderId="8" xfId="0" applyNumberFormat="1" applyFont="1" applyFill="1" applyBorder="1" applyAlignment="1">
      <alignment horizontal="center" vertical="center"/>
    </xf>
    <xf numFmtId="0" fontId="69" fillId="13" borderId="8" xfId="0" applyFont="1" applyFill="1" applyBorder="1" applyAlignment="1">
      <alignment horizontal="center" vertical="center"/>
    </xf>
    <xf numFmtId="0" fontId="69" fillId="0" borderId="0" xfId="0" applyFont="1" applyAlignment="1">
      <alignment horizontal="left" vertical="center"/>
    </xf>
    <xf numFmtId="0" fontId="69" fillId="0" borderId="42" xfId="0" applyFont="1" applyBorder="1" applyAlignment="1">
      <alignment horizontal="left" vertical="center"/>
    </xf>
    <xf numFmtId="0" fontId="69" fillId="15" borderId="21"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36" xfId="0" applyFont="1" applyFill="1" applyBorder="1" applyAlignment="1">
      <alignment horizontal="center" vertical="center"/>
    </xf>
    <xf numFmtId="0" fontId="73" fillId="0" borderId="17" xfId="0" applyFont="1" applyBorder="1" applyAlignment="1">
      <alignment horizontal="center" vertical="center" textRotation="255"/>
    </xf>
    <xf numFmtId="0" fontId="73" fillId="0" borderId="1" xfId="0" applyFont="1" applyBorder="1" applyAlignment="1">
      <alignment horizontal="center" vertical="center" textRotation="255"/>
    </xf>
    <xf numFmtId="0" fontId="73" fillId="0" borderId="25" xfId="0" applyFont="1" applyBorder="1" applyAlignment="1">
      <alignment horizontal="center" vertical="center" textRotation="255"/>
    </xf>
    <xf numFmtId="0" fontId="73" fillId="0" borderId="8" xfId="0" applyFont="1" applyBorder="1" applyAlignment="1">
      <alignment horizontal="center" vertical="center" textRotation="255"/>
    </xf>
    <xf numFmtId="178" fontId="71" fillId="10" borderId="17" xfId="0" applyNumberFormat="1" applyFont="1" applyFill="1" applyBorder="1" applyAlignment="1">
      <alignment horizontal="center" vertical="center"/>
    </xf>
    <xf numFmtId="178" fontId="71" fillId="10" borderId="1" xfId="0" applyNumberFormat="1" applyFont="1" applyFill="1" applyBorder="1" applyAlignment="1">
      <alignment horizontal="center" vertical="center"/>
    </xf>
    <xf numFmtId="178" fontId="71" fillId="10" borderId="25" xfId="0" applyNumberFormat="1" applyFont="1" applyFill="1" applyBorder="1" applyAlignment="1">
      <alignment horizontal="center" vertical="center"/>
    </xf>
    <xf numFmtId="0" fontId="71" fillId="0" borderId="17" xfId="0" applyFont="1" applyBorder="1" applyAlignment="1">
      <alignment horizontal="center" vertical="center"/>
    </xf>
    <xf numFmtId="0" fontId="71" fillId="0" borderId="1" xfId="0" applyFont="1" applyBorder="1" applyAlignment="1">
      <alignment horizontal="center" vertical="center"/>
    </xf>
    <xf numFmtId="0" fontId="71" fillId="0" borderId="25" xfId="0" applyFont="1" applyBorder="1" applyAlignment="1">
      <alignment horizontal="center" vertical="center"/>
    </xf>
    <xf numFmtId="0" fontId="69" fillId="14" borderId="8" xfId="0" applyFont="1" applyFill="1" applyBorder="1" applyAlignment="1">
      <alignment horizontal="center" vertical="center"/>
    </xf>
    <xf numFmtId="0" fontId="92" fillId="0" borderId="8" xfId="0" applyFont="1" applyBorder="1" applyAlignment="1">
      <alignment horizontal="center" vertical="center" wrapText="1"/>
    </xf>
    <xf numFmtId="0" fontId="93" fillId="0" borderId="8" xfId="0" applyFont="1" applyBorder="1" applyAlignment="1">
      <alignment horizontal="center" vertical="center"/>
    </xf>
    <xf numFmtId="0" fontId="0" fillId="14" borderId="8" xfId="0" applyFill="1" applyBorder="1" applyAlignment="1">
      <alignment horizontal="center" vertical="center"/>
    </xf>
    <xf numFmtId="0" fontId="69" fillId="0" borderId="0" xfId="0" applyFont="1" applyAlignment="1">
      <alignment horizontal="center" vertical="center"/>
    </xf>
    <xf numFmtId="0" fontId="91" fillId="0" borderId="0" xfId="0" applyFont="1" applyAlignment="1">
      <alignment horizontal="left" vertical="top"/>
    </xf>
    <xf numFmtId="0" fontId="69" fillId="0" borderId="0" xfId="0" applyFont="1" applyAlignment="1">
      <alignment horizontal="left" vertical="top"/>
    </xf>
    <xf numFmtId="0" fontId="89" fillId="14" borderId="8" xfId="0" applyFont="1" applyFill="1" applyBorder="1" applyAlignment="1">
      <alignment horizontal="center" vertical="center"/>
    </xf>
    <xf numFmtId="0" fontId="69" fillId="0" borderId="0" xfId="0" applyFont="1" applyBorder="1" applyAlignment="1">
      <alignment horizontal="center" vertical="center"/>
    </xf>
    <xf numFmtId="0" fontId="92" fillId="10" borderId="8" xfId="0" applyFont="1" applyFill="1" applyBorder="1" applyAlignment="1">
      <alignment horizontal="center" vertical="center" wrapText="1"/>
    </xf>
    <xf numFmtId="0" fontId="93" fillId="10" borderId="8" xfId="0" applyFont="1" applyFill="1" applyBorder="1" applyAlignment="1">
      <alignment horizontal="center" vertical="center"/>
    </xf>
    <xf numFmtId="20" fontId="69" fillId="10" borderId="17" xfId="0" applyNumberFormat="1" applyFont="1" applyFill="1" applyBorder="1" applyAlignment="1">
      <alignment horizontal="center" vertical="center" wrapText="1"/>
    </xf>
    <xf numFmtId="20" fontId="69" fillId="10" borderId="1" xfId="0" applyNumberFormat="1" applyFont="1" applyFill="1" applyBorder="1" applyAlignment="1">
      <alignment horizontal="center" vertical="center"/>
    </xf>
    <xf numFmtId="20" fontId="69" fillId="10" borderId="25" xfId="0" applyNumberFormat="1" applyFont="1" applyFill="1" applyBorder="1" applyAlignment="1">
      <alignment horizontal="center" vertical="center"/>
    </xf>
    <xf numFmtId="0" fontId="74" fillId="14" borderId="8" xfId="0" applyFont="1" applyFill="1" applyBorder="1" applyAlignment="1">
      <alignment horizontal="center" vertical="center"/>
    </xf>
    <xf numFmtId="0" fontId="69" fillId="0" borderId="42" xfId="0" applyFont="1" applyBorder="1" applyAlignment="1">
      <alignment horizontal="center" vertical="center"/>
    </xf>
    <xf numFmtId="20" fontId="69" fillId="10" borderId="8" xfId="0" applyNumberFormat="1" applyFont="1" applyFill="1" applyBorder="1" applyAlignment="1">
      <alignment horizontal="center" vertical="center" wrapText="1"/>
    </xf>
    <xf numFmtId="20" fontId="69" fillId="10" borderId="8" xfId="0" applyNumberFormat="1" applyFont="1" applyFill="1" applyBorder="1" applyAlignment="1">
      <alignment horizontal="center" vertical="center"/>
    </xf>
    <xf numFmtId="0" fontId="81" fillId="0" borderId="11" xfId="0" applyFont="1" applyBorder="1" applyAlignment="1">
      <alignment horizontal="left" vertical="center" wrapText="1"/>
    </xf>
    <xf numFmtId="0" fontId="81" fillId="0" borderId="19" xfId="0" applyFont="1" applyBorder="1" applyAlignment="1">
      <alignment horizontal="left" vertical="center" wrapText="1"/>
    </xf>
    <xf numFmtId="0" fontId="81" fillId="0" borderId="20" xfId="0" applyFont="1" applyBorder="1" applyAlignment="1">
      <alignment horizontal="left" vertical="center" wrapText="1"/>
    </xf>
    <xf numFmtId="0" fontId="81" fillId="0" borderId="41" xfId="0" applyFont="1" applyBorder="1" applyAlignment="1">
      <alignment horizontal="left" vertical="center" wrapText="1"/>
    </xf>
    <xf numFmtId="0" fontId="81" fillId="0" borderId="8" xfId="0" applyFont="1" applyBorder="1" applyAlignment="1">
      <alignment horizontal="left" vertical="center" wrapText="1"/>
    </xf>
    <xf numFmtId="0" fontId="81" fillId="0" borderId="12" xfId="0" applyFont="1" applyBorder="1" applyAlignment="1">
      <alignment horizontal="left" vertical="center" wrapText="1"/>
    </xf>
    <xf numFmtId="0" fontId="29" fillId="16" borderId="41" xfId="0" applyFont="1" applyFill="1" applyBorder="1" applyAlignment="1">
      <alignment horizontal="center" vertical="center"/>
    </xf>
    <xf numFmtId="0" fontId="63" fillId="16" borderId="8" xfId="0" applyFont="1" applyFill="1" applyBorder="1" applyAlignment="1">
      <alignment horizontal="center" vertical="center"/>
    </xf>
    <xf numFmtId="0" fontId="63" fillId="16" borderId="12" xfId="0" applyFont="1" applyFill="1" applyBorder="1" applyAlignment="1">
      <alignment horizontal="center" vertical="center"/>
    </xf>
    <xf numFmtId="0" fontId="52" fillId="0" borderId="17" xfId="0" applyFont="1" applyBorder="1" applyAlignment="1">
      <alignment horizontal="center" vertical="center" textRotation="255"/>
    </xf>
    <xf numFmtId="0" fontId="52" fillId="0" borderId="1" xfId="0" applyFont="1" applyBorder="1" applyAlignment="1">
      <alignment horizontal="center" vertical="center" textRotation="255"/>
    </xf>
    <xf numFmtId="0" fontId="52" fillId="0" borderId="25" xfId="0" applyFont="1" applyBorder="1" applyAlignment="1">
      <alignment horizontal="center" vertical="center" textRotation="255"/>
    </xf>
    <xf numFmtId="0" fontId="52" fillId="0" borderId="8" xfId="0" applyFont="1" applyBorder="1" applyAlignment="1">
      <alignment horizontal="center" vertical="center" textRotation="255"/>
    </xf>
    <xf numFmtId="0" fontId="60" fillId="0" borderId="12" xfId="0" applyFont="1" applyBorder="1" applyAlignment="1">
      <alignment horizontal="center" vertical="center" textRotation="255"/>
    </xf>
    <xf numFmtId="0" fontId="60" fillId="0" borderId="14" xfId="0" applyFont="1" applyBorder="1" applyAlignment="1">
      <alignment horizontal="center" vertical="center" textRotation="255"/>
    </xf>
    <xf numFmtId="0" fontId="78" fillId="0" borderId="11" xfId="0" applyFont="1" applyBorder="1" applyAlignment="1">
      <alignment horizontal="left" vertical="center" wrapText="1"/>
    </xf>
    <xf numFmtId="0" fontId="78" fillId="0" borderId="19" xfId="0" applyFont="1" applyBorder="1" applyAlignment="1">
      <alignment horizontal="left" vertical="center" wrapText="1"/>
    </xf>
    <xf numFmtId="0" fontId="78" fillId="0" borderId="20" xfId="0" applyFont="1" applyBorder="1" applyAlignment="1">
      <alignment horizontal="left" vertical="center" wrapText="1"/>
    </xf>
    <xf numFmtId="0" fontId="78" fillId="0" borderId="41" xfId="0" applyFont="1" applyBorder="1" applyAlignment="1">
      <alignment horizontal="left" vertical="center" wrapText="1"/>
    </xf>
    <xf numFmtId="0" fontId="78" fillId="0" borderId="8" xfId="0" applyFont="1" applyBorder="1" applyAlignment="1">
      <alignment horizontal="left" vertical="center" wrapText="1"/>
    </xf>
    <xf numFmtId="0" fontId="78" fillId="0" borderId="12" xfId="0" applyFont="1" applyBorder="1" applyAlignment="1">
      <alignment horizontal="left" vertical="center" wrapText="1"/>
    </xf>
    <xf numFmtId="0" fontId="29" fillId="15" borderId="41" xfId="0" applyFont="1" applyFill="1" applyBorder="1" applyAlignment="1">
      <alignment horizontal="center" vertical="center"/>
    </xf>
    <xf numFmtId="0" fontId="63" fillId="15" borderId="8" xfId="0" applyFont="1" applyFill="1" applyBorder="1" applyAlignment="1">
      <alignment horizontal="center" vertical="center"/>
    </xf>
    <xf numFmtId="0" fontId="63" fillId="15" borderId="12" xfId="0" applyFont="1" applyFill="1" applyBorder="1" applyAlignment="1">
      <alignment horizontal="center" vertical="center"/>
    </xf>
    <xf numFmtId="0" fontId="52" fillId="0" borderId="9" xfId="0" applyFont="1" applyBorder="1" applyAlignment="1">
      <alignment horizontal="center" vertical="center" textRotation="255"/>
    </xf>
    <xf numFmtId="0" fontId="29" fillId="0" borderId="0" xfId="0" applyFont="1" applyAlignment="1">
      <alignment horizontal="left" vertical="center" wrapText="1"/>
    </xf>
    <xf numFmtId="0" fontId="29" fillId="12" borderId="8" xfId="0" applyFont="1" applyFill="1" applyBorder="1" applyAlignment="1">
      <alignment horizontal="center" vertical="center"/>
    </xf>
    <xf numFmtId="0" fontId="63" fillId="12" borderId="8" xfId="0" applyFont="1" applyFill="1" applyBorder="1" applyAlignment="1">
      <alignment horizontal="center" vertical="center"/>
    </xf>
    <xf numFmtId="20" fontId="60" fillId="10" borderId="8" xfId="0" applyNumberFormat="1" applyFont="1" applyFill="1" applyBorder="1" applyAlignment="1">
      <alignment horizontal="center" vertical="center" wrapText="1"/>
    </xf>
    <xf numFmtId="20" fontId="37" fillId="10" borderId="8" xfId="0" applyNumberFormat="1" applyFont="1" applyFill="1" applyBorder="1" applyAlignment="1">
      <alignment horizontal="center" vertical="center"/>
    </xf>
    <xf numFmtId="20" fontId="64" fillId="10" borderId="8" xfId="0" applyNumberFormat="1" applyFont="1" applyFill="1" applyBorder="1" applyAlignment="1">
      <alignment horizontal="center" vertical="center" wrapText="1"/>
    </xf>
    <xf numFmtId="20" fontId="65" fillId="10" borderId="8" xfId="0" applyNumberFormat="1" applyFont="1" applyFill="1" applyBorder="1" applyAlignment="1">
      <alignment horizontal="center" vertical="center"/>
    </xf>
    <xf numFmtId="0" fontId="60" fillId="0" borderId="8" xfId="0" applyFont="1" applyBorder="1" applyAlignment="1">
      <alignment horizontal="center" vertical="center" textRotation="255"/>
    </xf>
    <xf numFmtId="0" fontId="63" fillId="12" borderId="22" xfId="0" applyFont="1" applyFill="1" applyBorder="1" applyAlignment="1">
      <alignment horizontal="center" vertical="center"/>
    </xf>
    <xf numFmtId="0" fontId="63" fillId="12" borderId="16" xfId="0" applyFont="1" applyFill="1" applyBorder="1" applyAlignment="1">
      <alignment horizontal="center" vertical="center"/>
    </xf>
    <xf numFmtId="0" fontId="63" fillId="12" borderId="45" xfId="0" applyFont="1" applyFill="1" applyBorder="1" applyAlignment="1">
      <alignment horizontal="center" vertical="center"/>
    </xf>
    <xf numFmtId="0" fontId="63" fillId="12" borderId="24" xfId="0" applyFont="1" applyFill="1" applyBorder="1" applyAlignment="1">
      <alignment horizontal="center" vertical="center"/>
    </xf>
    <xf numFmtId="0" fontId="63" fillId="12" borderId="42" xfId="0" applyFont="1" applyFill="1" applyBorder="1" applyAlignment="1">
      <alignment horizontal="center" vertical="center"/>
    </xf>
    <xf numFmtId="0" fontId="63" fillId="12" borderId="80" xfId="0" applyFont="1" applyFill="1" applyBorder="1" applyAlignment="1">
      <alignment horizontal="center" vertical="center"/>
    </xf>
    <xf numFmtId="20" fontId="60" fillId="10" borderId="17" xfId="0" applyNumberFormat="1" applyFont="1" applyFill="1" applyBorder="1" applyAlignment="1">
      <alignment horizontal="center" vertical="center" wrapText="1"/>
    </xf>
    <xf numFmtId="20" fontId="37" fillId="10" borderId="1" xfId="0" applyNumberFormat="1" applyFont="1" applyFill="1" applyBorder="1" applyAlignment="1">
      <alignment horizontal="center" vertical="center"/>
    </xf>
    <xf numFmtId="20" fontId="37" fillId="10" borderId="25" xfId="0" applyNumberFormat="1" applyFont="1" applyFill="1" applyBorder="1" applyAlignment="1">
      <alignment horizontal="center" vertical="center"/>
    </xf>
    <xf numFmtId="20" fontId="64" fillId="10" borderId="17" xfId="0" applyNumberFormat="1" applyFont="1" applyFill="1" applyBorder="1" applyAlignment="1">
      <alignment horizontal="center" vertical="center" wrapText="1"/>
    </xf>
    <xf numFmtId="20" fontId="65" fillId="10" borderId="1" xfId="0" applyNumberFormat="1" applyFont="1" applyFill="1" applyBorder="1" applyAlignment="1">
      <alignment horizontal="center" vertical="center"/>
    </xf>
    <xf numFmtId="20" fontId="65" fillId="10" borderId="25" xfId="0" applyNumberFormat="1" applyFont="1" applyFill="1" applyBorder="1" applyAlignment="1">
      <alignment horizontal="center" vertical="center"/>
    </xf>
    <xf numFmtId="0" fontId="60" fillId="0" borderId="36" xfId="0" applyFont="1" applyBorder="1" applyAlignment="1">
      <alignment horizontal="center" vertical="center" textRotation="255"/>
    </xf>
    <xf numFmtId="0" fontId="52" fillId="0" borderId="36" xfId="0" applyFont="1" applyBorder="1" applyAlignment="1">
      <alignment horizontal="center" vertical="center" textRotation="255"/>
    </xf>
    <xf numFmtId="0" fontId="7" fillId="0" borderId="0" xfId="0" applyFont="1" applyBorder="1" applyAlignment="1">
      <alignment horizontal="left" vertical="center" wrapText="1"/>
    </xf>
    <xf numFmtId="0" fontId="85" fillId="0" borderId="17" xfId="0" applyFont="1" applyBorder="1" applyAlignment="1">
      <alignment horizontal="center" vertical="center" textRotation="255"/>
    </xf>
    <xf numFmtId="0" fontId="32" fillId="0" borderId="1" xfId="0" applyFont="1" applyBorder="1" applyAlignment="1">
      <alignment horizontal="center" vertical="center" textRotation="255"/>
    </xf>
    <xf numFmtId="0" fontId="32" fillId="0" borderId="25" xfId="0" applyFont="1" applyBorder="1" applyAlignment="1">
      <alignment horizontal="center" vertical="center" textRotation="255"/>
    </xf>
    <xf numFmtId="0" fontId="32" fillId="0" borderId="8" xfId="0" applyFont="1" applyBorder="1" applyAlignment="1">
      <alignment horizontal="center" vertical="center" textRotation="255"/>
    </xf>
    <xf numFmtId="0" fontId="67" fillId="10" borderId="22"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59" fillId="10" borderId="45" xfId="0" applyFont="1" applyFill="1" applyBorder="1" applyAlignment="1">
      <alignment horizontal="center" vertical="center" wrapText="1"/>
    </xf>
    <xf numFmtId="0" fontId="59" fillId="10" borderId="23" xfId="0" applyFont="1" applyFill="1" applyBorder="1" applyAlignment="1">
      <alignment horizontal="center" vertical="center" wrapText="1"/>
    </xf>
    <xf numFmtId="0" fontId="59" fillId="10" borderId="0" xfId="0" applyFont="1" applyFill="1" applyBorder="1" applyAlignment="1">
      <alignment horizontal="center" vertical="center" wrapText="1"/>
    </xf>
    <xf numFmtId="0" fontId="59" fillId="10" borderId="43" xfId="0" applyFont="1" applyFill="1" applyBorder="1" applyAlignment="1">
      <alignment horizontal="center" vertical="center" wrapText="1"/>
    </xf>
    <xf numFmtId="0" fontId="59" fillId="10" borderId="24" xfId="0" applyFont="1" applyFill="1" applyBorder="1" applyAlignment="1">
      <alignment horizontal="center" vertical="center" wrapText="1"/>
    </xf>
    <xf numFmtId="0" fontId="59" fillId="10" borderId="42" xfId="0" applyFont="1" applyFill="1" applyBorder="1" applyAlignment="1">
      <alignment horizontal="center" vertical="center" wrapText="1"/>
    </xf>
    <xf numFmtId="0" fontId="59" fillId="10" borderId="80" xfId="0" applyFont="1" applyFill="1" applyBorder="1" applyAlignment="1">
      <alignment horizontal="center" vertical="center" wrapText="1"/>
    </xf>
    <xf numFmtId="0" fontId="84" fillId="0" borderId="0" xfId="0" applyFont="1" applyBorder="1" applyAlignment="1">
      <alignment horizontal="left" vertical="center" wrapText="1"/>
    </xf>
    <xf numFmtId="0" fontId="15" fillId="0" borderId="0" xfId="0" applyFont="1" applyBorder="1" applyAlignment="1">
      <alignment horizontal="left" vertical="center" wrapText="1"/>
    </xf>
    <xf numFmtId="0" fontId="5" fillId="0" borderId="0" xfId="0" applyFont="1" applyBorder="1" applyAlignment="1">
      <alignment horizontal="center" vertical="center" textRotation="255"/>
    </xf>
    <xf numFmtId="0" fontId="12" fillId="0" borderId="0" xfId="0" applyFont="1" applyBorder="1" applyAlignment="1">
      <alignment horizontal="center" vertical="center" textRotation="255"/>
    </xf>
    <xf numFmtId="0" fontId="52" fillId="0" borderId="45" xfId="0" applyFont="1" applyBorder="1" applyAlignment="1">
      <alignment horizontal="center" vertical="center" textRotation="255"/>
    </xf>
    <xf numFmtId="0" fontId="52" fillId="0" borderId="43" xfId="0" applyFont="1" applyBorder="1" applyAlignment="1">
      <alignment horizontal="center" vertical="center" textRotation="255"/>
    </xf>
    <xf numFmtId="0" fontId="32" fillId="0" borderId="17" xfId="0" applyFont="1" applyBorder="1" applyAlignment="1">
      <alignment horizontal="center" vertical="center" textRotation="255"/>
    </xf>
    <xf numFmtId="0" fontId="5" fillId="0" borderId="0" xfId="0" applyFont="1" applyBorder="1" applyAlignment="1">
      <alignment horizontal="left" vertical="center"/>
    </xf>
    <xf numFmtId="0" fontId="52" fillId="0" borderId="56" xfId="0" applyFont="1" applyBorder="1" applyAlignment="1">
      <alignment horizontal="center" vertical="center" textRotation="255"/>
    </xf>
    <xf numFmtId="0" fontId="52" fillId="0" borderId="57" xfId="0" applyFont="1" applyBorder="1" applyAlignment="1">
      <alignment horizontal="center" vertical="center" textRotation="255"/>
    </xf>
    <xf numFmtId="0" fontId="52" fillId="0" borderId="61" xfId="0" applyFont="1" applyBorder="1" applyAlignment="1">
      <alignment horizontal="center" vertical="center" textRotation="255"/>
    </xf>
    <xf numFmtId="0" fontId="5" fillId="0" borderId="3" xfId="0" applyFont="1" applyBorder="1" applyAlignment="1">
      <alignment horizontal="center" vertical="center" textRotation="255"/>
    </xf>
    <xf numFmtId="0" fontId="5" fillId="0" borderId="4" xfId="0" applyFont="1" applyBorder="1" applyAlignment="1">
      <alignment horizontal="center" vertical="center" textRotation="255"/>
    </xf>
    <xf numFmtId="0" fontId="5" fillId="0" borderId="5" xfId="0" applyFont="1" applyBorder="1" applyAlignment="1">
      <alignment horizontal="center" vertical="center" textRotation="255"/>
    </xf>
    <xf numFmtId="0" fontId="5" fillId="0" borderId="15" xfId="0" applyFont="1" applyBorder="1" applyAlignment="1">
      <alignment horizontal="left" vertical="center"/>
    </xf>
    <xf numFmtId="0" fontId="12" fillId="0" borderId="30" xfId="0" applyFont="1" applyBorder="1" applyAlignment="1">
      <alignment horizontal="center" vertical="center" textRotation="255"/>
    </xf>
    <xf numFmtId="0" fontId="12" fillId="0" borderId="31" xfId="0" applyFont="1" applyBorder="1" applyAlignment="1">
      <alignment horizontal="center" vertical="center" textRotation="255"/>
    </xf>
    <xf numFmtId="0" fontId="32" fillId="0" borderId="51" xfId="0" applyFont="1" applyBorder="1" applyAlignment="1">
      <alignment horizontal="center" vertical="center" textRotation="255"/>
    </xf>
    <xf numFmtId="0" fontId="32" fillId="0" borderId="52" xfId="0" applyFont="1" applyBorder="1" applyAlignment="1">
      <alignment horizontal="center" vertical="center" textRotation="255"/>
    </xf>
    <xf numFmtId="0" fontId="52" fillId="0" borderId="67" xfId="0" applyFont="1" applyBorder="1" applyAlignment="1">
      <alignment horizontal="center" vertical="center" textRotation="255"/>
    </xf>
    <xf numFmtId="0" fontId="52" fillId="0" borderId="82" xfId="0" applyFont="1" applyBorder="1" applyAlignment="1">
      <alignment horizontal="center" vertical="center" textRotation="255"/>
    </xf>
    <xf numFmtId="0" fontId="52" fillId="0" borderId="48" xfId="0" applyFont="1" applyBorder="1" applyAlignment="1">
      <alignment horizontal="center" vertical="center" textRotation="255"/>
    </xf>
    <xf numFmtId="0" fontId="52" fillId="0" borderId="78" xfId="0" applyFont="1" applyBorder="1" applyAlignment="1">
      <alignment horizontal="center" vertical="center" textRotation="255"/>
    </xf>
    <xf numFmtId="0" fontId="52" fillId="0" borderId="49"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2" xfId="0" applyFont="1" applyBorder="1" applyAlignment="1">
      <alignment horizontal="center" vertical="center" textRotation="255"/>
    </xf>
    <xf numFmtId="20" fontId="8" fillId="2" borderId="8" xfId="0" applyNumberFormat="1" applyFont="1" applyFill="1" applyBorder="1" applyAlignment="1">
      <alignment horizontal="center" vertical="center"/>
    </xf>
    <xf numFmtId="20" fontId="8" fillId="0" borderId="8" xfId="0" applyNumberFormat="1" applyFont="1" applyBorder="1" applyAlignment="1">
      <alignment horizontal="center" vertical="center"/>
    </xf>
    <xf numFmtId="0" fontId="5" fillId="0" borderId="45" xfId="0" applyFont="1" applyBorder="1" applyAlignment="1">
      <alignment horizontal="center" vertical="center" textRotation="255"/>
    </xf>
    <xf numFmtId="0" fontId="5" fillId="0" borderId="43" xfId="0" applyFont="1" applyBorder="1" applyAlignment="1">
      <alignment horizontal="center" vertical="center" textRotation="255"/>
    </xf>
    <xf numFmtId="0" fontId="5" fillId="0" borderId="44" xfId="0" applyFont="1" applyBorder="1" applyAlignment="1">
      <alignment horizontal="center" vertical="center" textRotation="255"/>
    </xf>
    <xf numFmtId="0" fontId="12" fillId="0" borderId="33" xfId="0" applyFont="1" applyBorder="1" applyAlignment="1">
      <alignment horizontal="center" vertical="center" textRotation="255"/>
    </xf>
    <xf numFmtId="0" fontId="12" fillId="0" borderId="34" xfId="0" applyFont="1" applyBorder="1" applyAlignment="1">
      <alignment horizontal="center" vertical="center" textRotation="255"/>
    </xf>
    <xf numFmtId="0" fontId="12" fillId="0" borderId="35" xfId="0" applyFont="1" applyBorder="1" applyAlignment="1">
      <alignment horizontal="center" vertical="center" textRotation="255"/>
    </xf>
    <xf numFmtId="20" fontId="8" fillId="0" borderId="18" xfId="0" applyNumberFormat="1" applyFont="1" applyBorder="1" applyAlignment="1">
      <alignment horizontal="center" vertical="center"/>
    </xf>
    <xf numFmtId="20" fontId="8" fillId="0" borderId="27" xfId="0" applyNumberFormat="1" applyFont="1" applyBorder="1" applyAlignment="1">
      <alignment horizontal="center" vertical="center"/>
    </xf>
    <xf numFmtId="20" fontId="8" fillId="0" borderId="29" xfId="0" applyNumberFormat="1" applyFont="1" applyBorder="1" applyAlignment="1">
      <alignment horizontal="center" vertical="center"/>
    </xf>
    <xf numFmtId="0" fontId="12" fillId="0" borderId="11" xfId="0" applyFont="1" applyBorder="1" applyAlignment="1">
      <alignment horizontal="center" vertical="center" textRotation="255"/>
    </xf>
    <xf numFmtId="0" fontId="12" fillId="0" borderId="41" xfId="0" applyFont="1" applyBorder="1" applyAlignment="1">
      <alignment horizontal="center" vertical="center" textRotation="255"/>
    </xf>
    <xf numFmtId="0" fontId="12" fillId="0" borderId="13" xfId="0" applyFont="1" applyBorder="1" applyAlignment="1">
      <alignment horizontal="center" vertical="center" textRotation="255"/>
    </xf>
    <xf numFmtId="0" fontId="8" fillId="0" borderId="17" xfId="0" applyFont="1" applyBorder="1" applyAlignment="1">
      <alignment horizontal="center" vertical="center"/>
    </xf>
    <xf numFmtId="0" fontId="8" fillId="0" borderId="1" xfId="0" applyFont="1" applyBorder="1" applyAlignment="1">
      <alignment horizontal="center" vertical="center"/>
    </xf>
    <xf numFmtId="0" fontId="8" fillId="0" borderId="25" xfId="0" applyFont="1" applyBorder="1" applyAlignment="1">
      <alignment horizontal="center" vertical="center"/>
    </xf>
    <xf numFmtId="0" fontId="5" fillId="0" borderId="25" xfId="0" applyFont="1" applyBorder="1" applyAlignment="1">
      <alignment horizontal="center" vertical="center" textRotation="255"/>
    </xf>
    <xf numFmtId="0" fontId="55" fillId="0" borderId="56" xfId="0" applyFont="1" applyBorder="1" applyAlignment="1">
      <alignment horizontal="center" vertical="center" wrapText="1"/>
    </xf>
    <xf numFmtId="0" fontId="56" fillId="0" borderId="61" xfId="0" applyFont="1" applyBorder="1" applyAlignment="1">
      <alignment horizontal="center" vertical="center" wrapText="1"/>
    </xf>
    <xf numFmtId="0" fontId="52" fillId="0" borderId="55" xfId="0" applyFont="1" applyBorder="1" applyAlignment="1">
      <alignment horizontal="center" vertical="center" textRotation="255"/>
    </xf>
    <xf numFmtId="0" fontId="52" fillId="0" borderId="63" xfId="0" applyFont="1" applyBorder="1" applyAlignment="1">
      <alignment horizontal="center" vertical="center" textRotation="255"/>
    </xf>
    <xf numFmtId="0" fontId="52" fillId="0" borderId="47" xfId="0" applyFont="1" applyBorder="1" applyAlignment="1">
      <alignment horizontal="center" vertical="center" textRotation="255"/>
    </xf>
    <xf numFmtId="0" fontId="34" fillId="0" borderId="60" xfId="0" applyFont="1" applyBorder="1" applyAlignment="1">
      <alignment horizontal="center" vertical="center" textRotation="255"/>
    </xf>
    <xf numFmtId="0" fontId="34" fillId="0" borderId="55" xfId="0" applyFont="1" applyBorder="1" applyAlignment="1">
      <alignment horizontal="center" vertical="center" textRotation="255"/>
    </xf>
    <xf numFmtId="178" fontId="35" fillId="10" borderId="56" xfId="0" applyNumberFormat="1" applyFont="1" applyFill="1" applyBorder="1" applyAlignment="1">
      <alignment horizontal="center" vertical="center"/>
    </xf>
    <xf numFmtId="178" fontId="35" fillId="10" borderId="57" xfId="0" applyNumberFormat="1" applyFont="1" applyFill="1" applyBorder="1" applyAlignment="1">
      <alignment horizontal="center" vertical="center"/>
    </xf>
    <xf numFmtId="178" fontId="35" fillId="10" borderId="61" xfId="0" applyNumberFormat="1" applyFont="1" applyFill="1" applyBorder="1" applyAlignment="1">
      <alignment horizontal="center" vertical="center"/>
    </xf>
    <xf numFmtId="20" fontId="8" fillId="0" borderId="18" xfId="0" applyNumberFormat="1" applyFont="1" applyBorder="1" applyAlignment="1">
      <alignment horizontal="center" vertical="center" shrinkToFit="1"/>
    </xf>
    <xf numFmtId="20" fontId="8" fillId="0" borderId="27" xfId="0" applyNumberFormat="1" applyFont="1" applyBorder="1" applyAlignment="1">
      <alignment horizontal="center" vertical="center" shrinkToFit="1"/>
    </xf>
    <xf numFmtId="20" fontId="8" fillId="0" borderId="28" xfId="0" applyNumberFormat="1" applyFont="1" applyBorder="1" applyAlignment="1">
      <alignment horizontal="center" vertical="center" shrinkToFit="1"/>
    </xf>
    <xf numFmtId="20" fontId="34" fillId="0" borderId="67" xfId="0" applyNumberFormat="1" applyFont="1" applyFill="1" applyBorder="1" applyAlignment="1">
      <alignment horizontal="center" vertical="center" wrapText="1"/>
    </xf>
    <xf numFmtId="20" fontId="34" fillId="0" borderId="61" xfId="0" applyNumberFormat="1" applyFont="1" applyFill="1" applyBorder="1" applyAlignment="1">
      <alignment horizontal="center" vertical="center" wrapText="1"/>
    </xf>
    <xf numFmtId="0" fontId="32" fillId="0" borderId="56" xfId="0" applyFont="1" applyBorder="1" applyAlignment="1">
      <alignment horizontal="center" vertical="center" textRotation="255"/>
    </xf>
    <xf numFmtId="0" fontId="32" fillId="0" borderId="57" xfId="0" applyFont="1" applyBorder="1" applyAlignment="1">
      <alignment horizontal="center" vertical="center" textRotation="255"/>
    </xf>
    <xf numFmtId="0" fontId="32" fillId="0" borderId="61" xfId="0" applyFont="1" applyBorder="1" applyAlignment="1">
      <alignment horizontal="center" vertical="center" textRotation="255"/>
    </xf>
    <xf numFmtId="20" fontId="37" fillId="0" borderId="56" xfId="0" applyNumberFormat="1" applyFont="1" applyFill="1" applyBorder="1" applyAlignment="1">
      <alignment horizontal="center" vertical="center" wrapText="1"/>
    </xf>
    <xf numFmtId="20" fontId="37" fillId="0" borderId="61" xfId="0" applyNumberFormat="1" applyFont="1" applyFill="1" applyBorder="1" applyAlignment="1">
      <alignment horizontal="center" vertical="center"/>
    </xf>
    <xf numFmtId="0" fontId="34" fillId="0" borderId="63" xfId="0" applyFont="1" applyBorder="1" applyAlignment="1">
      <alignment horizontal="center" vertical="center"/>
    </xf>
    <xf numFmtId="0" fontId="46" fillId="0" borderId="51" xfId="0" applyFont="1" applyBorder="1" applyAlignment="1">
      <alignment horizontal="center" vertical="center" textRotation="255" wrapText="1"/>
    </xf>
    <xf numFmtId="0" fontId="34" fillId="0" borderId="6" xfId="0" applyNumberFormat="1" applyFont="1" applyFill="1" applyBorder="1" applyAlignment="1">
      <alignment horizontal="center" vertical="center" textRotation="255"/>
    </xf>
    <xf numFmtId="0" fontId="34" fillId="0" borderId="72" xfId="0" applyNumberFormat="1" applyFont="1" applyFill="1" applyBorder="1" applyAlignment="1">
      <alignment horizontal="center" vertical="center" textRotation="255"/>
    </xf>
    <xf numFmtId="0" fontId="26" fillId="0" borderId="38" xfId="0" applyFont="1" applyBorder="1" applyAlignment="1">
      <alignment horizontal="center" vertical="center"/>
    </xf>
    <xf numFmtId="0" fontId="26" fillId="0" borderId="39" xfId="0" applyFont="1" applyBorder="1" applyAlignment="1">
      <alignment horizontal="center" vertical="center"/>
    </xf>
    <xf numFmtId="176" fontId="34" fillId="0" borderId="66" xfId="0" applyNumberFormat="1" applyFont="1" applyFill="1" applyBorder="1" applyAlignment="1">
      <alignment horizontal="center" vertical="center" textRotation="255"/>
    </xf>
    <xf numFmtId="176" fontId="34" fillId="0" borderId="68" xfId="0" applyNumberFormat="1" applyFont="1" applyFill="1" applyBorder="1" applyAlignment="1">
      <alignment horizontal="center" vertical="center" textRotation="255"/>
    </xf>
    <xf numFmtId="0" fontId="14" fillId="0" borderId="0" xfId="0" applyFont="1" applyBorder="1" applyAlignment="1">
      <alignment horizontal="center" vertical="center"/>
    </xf>
    <xf numFmtId="0" fontId="14" fillId="0" borderId="37" xfId="0" applyFont="1" applyBorder="1" applyAlignment="1">
      <alignment horizontal="center" vertical="center"/>
    </xf>
    <xf numFmtId="0" fontId="0" fillId="0" borderId="8" xfId="0" applyBorder="1" applyAlignment="1">
      <alignment horizontal="center" vertical="center"/>
    </xf>
    <xf numFmtId="20" fontId="0" fillId="0" borderId="8" xfId="0" applyNumberFormat="1" applyBorder="1" applyAlignment="1">
      <alignment horizontal="center" vertical="center"/>
    </xf>
    <xf numFmtId="0" fontId="0" fillId="0" borderId="21" xfId="0" applyBorder="1" applyAlignment="1">
      <alignment horizontal="center" vertical="center"/>
    </xf>
    <xf numFmtId="0" fontId="0" fillId="0" borderId="36" xfId="0" applyBorder="1" applyAlignment="1">
      <alignment horizontal="center" vertical="center"/>
    </xf>
    <xf numFmtId="0" fontId="17" fillId="0" borderId="0" xfId="1" applyFont="1" applyAlignment="1">
      <alignment horizontal="left" vertical="center" wrapText="1"/>
    </xf>
    <xf numFmtId="0" fontId="17" fillId="0" borderId="0" xfId="1" applyFont="1" applyAlignment="1">
      <alignment horizontal="left" vertical="center"/>
    </xf>
    <xf numFmtId="0" fontId="19" fillId="0" borderId="0" xfId="1" applyFont="1" applyAlignment="1">
      <alignment horizontal="left" vertical="center"/>
    </xf>
    <xf numFmtId="0" fontId="21" fillId="0" borderId="0" xfId="1" applyFont="1" applyAlignment="1">
      <alignment horizontal="left" vertical="center" wrapText="1"/>
    </xf>
    <xf numFmtId="0" fontId="21" fillId="0" borderId="0" xfId="1" applyFont="1" applyAlignment="1">
      <alignment horizontal="left" vertical="center"/>
    </xf>
  </cellXfs>
  <cellStyles count="3">
    <cellStyle name="標準" xfId="0" builtinId="0"/>
    <cellStyle name="標準 2" xfId="1"/>
    <cellStyle name="標準 3" xfId="2"/>
  </cellStyles>
  <dxfs count="0"/>
  <tableStyles count="0" defaultTableStyle="TableStyleMedium9" defaultPivotStyle="PivotStyleLight16"/>
  <colors>
    <mruColors>
      <color rgb="FFFFFF99"/>
      <color rgb="FFF7958D"/>
      <color rgb="FFFF5050"/>
      <color rgb="FFFF3300"/>
      <color rgb="FFFEEFE2"/>
      <color rgb="FFCBCBCB"/>
      <color rgb="FFC0C0C0"/>
      <color rgb="FFD1D1D1"/>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jpeg"/><Relationship Id="rId4"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emf"/><Relationship Id="rId18" Type="http://schemas.openxmlformats.org/officeDocument/2006/relationships/image" Target="../media/image42.emf"/><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emf"/><Relationship Id="rId17" Type="http://schemas.openxmlformats.org/officeDocument/2006/relationships/image" Target="../media/image41.emf"/><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emf"/><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emf"/><Relationship Id="rId5" Type="http://schemas.openxmlformats.org/officeDocument/2006/relationships/image" Target="../media/image29.png"/><Relationship Id="rId15" Type="http://schemas.openxmlformats.org/officeDocument/2006/relationships/image" Target="../media/image39.emf"/><Relationship Id="rId10" Type="http://schemas.openxmlformats.org/officeDocument/2006/relationships/image" Target="../media/image34.emf"/><Relationship Id="rId19" Type="http://schemas.openxmlformats.org/officeDocument/2006/relationships/image" Target="../media/image43.emf"/><Relationship Id="rId4" Type="http://schemas.openxmlformats.org/officeDocument/2006/relationships/image" Target="../media/image28.png"/><Relationship Id="rId9" Type="http://schemas.openxmlformats.org/officeDocument/2006/relationships/image" Target="../media/image33.jpeg"/><Relationship Id="rId14" Type="http://schemas.openxmlformats.org/officeDocument/2006/relationships/image" Target="../media/image3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0.emf"/></Relationships>
</file>

<file path=xl/drawings/_rels/drawing6.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emf"/><Relationship Id="rId7" Type="http://schemas.openxmlformats.org/officeDocument/2006/relationships/image" Target="../media/image51.emf"/><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50.emf"/><Relationship Id="rId5" Type="http://schemas.openxmlformats.org/officeDocument/2006/relationships/image" Target="../media/image49.emf"/><Relationship Id="rId10" Type="http://schemas.openxmlformats.org/officeDocument/2006/relationships/image" Target="../media/image54.emf"/><Relationship Id="rId4" Type="http://schemas.openxmlformats.org/officeDocument/2006/relationships/image" Target="../media/image48.emf"/><Relationship Id="rId9"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editAs="oneCell">
    <xdr:from>
      <xdr:col>16</xdr:col>
      <xdr:colOff>371475</xdr:colOff>
      <xdr:row>3</xdr:row>
      <xdr:rowOff>85725</xdr:rowOff>
    </xdr:from>
    <xdr:to>
      <xdr:col>27</xdr:col>
      <xdr:colOff>419100</xdr:colOff>
      <xdr:row>23</xdr:row>
      <xdr:rowOff>38100</xdr:rowOff>
    </xdr:to>
    <xdr:pic>
      <xdr:nvPicPr>
        <xdr:cNvPr id="7" name="図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8350" y="600075"/>
          <a:ext cx="7591425" cy="437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542925</xdr:colOff>
      <xdr:row>22</xdr:row>
      <xdr:rowOff>114300</xdr:rowOff>
    </xdr:from>
    <xdr:to>
      <xdr:col>26</xdr:col>
      <xdr:colOff>381000</xdr:colOff>
      <xdr:row>42</xdr:row>
      <xdr:rowOff>142875</xdr:rowOff>
    </xdr:to>
    <xdr:pic>
      <xdr:nvPicPr>
        <xdr:cNvPr id="11" name="図 10">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0" y="4857750"/>
          <a:ext cx="6696075"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400050</xdr:colOff>
      <xdr:row>45</xdr:row>
      <xdr:rowOff>19050</xdr:rowOff>
    </xdr:from>
    <xdr:to>
      <xdr:col>26</xdr:col>
      <xdr:colOff>238125</xdr:colOff>
      <xdr:row>65</xdr:row>
      <xdr:rowOff>28575</xdr:rowOff>
    </xdr:to>
    <xdr:pic>
      <xdr:nvPicPr>
        <xdr:cNvPr id="13" name="図 1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86925" y="8820150"/>
          <a:ext cx="66960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476249</xdr:colOff>
      <xdr:row>22</xdr:row>
      <xdr:rowOff>73269</xdr:rowOff>
    </xdr:from>
    <xdr:to>
      <xdr:col>13</xdr:col>
      <xdr:colOff>344365</xdr:colOff>
      <xdr:row>28</xdr:row>
      <xdr:rowOff>36634</xdr:rowOff>
    </xdr:to>
    <xdr:pic>
      <xdr:nvPicPr>
        <xdr:cNvPr id="12" name="図 11">
          <a:extLst>
            <a:ext uri="{FF2B5EF4-FFF2-40B4-BE49-F238E27FC236}">
              <a16:creationId xmlns:a16="http://schemas.microsoft.com/office/drawing/2014/main" xmlns=""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0557" y="4242288"/>
          <a:ext cx="1245577" cy="1062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80596</xdr:colOff>
      <xdr:row>31</xdr:row>
      <xdr:rowOff>109904</xdr:rowOff>
    </xdr:from>
    <xdr:to>
      <xdr:col>5</xdr:col>
      <xdr:colOff>388327</xdr:colOff>
      <xdr:row>38</xdr:row>
      <xdr:rowOff>51289</xdr:rowOff>
    </xdr:to>
    <xdr:pic>
      <xdr:nvPicPr>
        <xdr:cNvPr id="13" name="図 12">
          <a:extLst>
            <a:ext uri="{FF2B5EF4-FFF2-40B4-BE49-F238E27FC236}">
              <a16:creationId xmlns:a16="http://schemas.microsoft.com/office/drawing/2014/main" xmlns="" id="{00000000-0008-0000-0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1731" y="5883519"/>
          <a:ext cx="1216269" cy="112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50361</xdr:colOff>
      <xdr:row>7</xdr:row>
      <xdr:rowOff>123825</xdr:rowOff>
    </xdr:from>
    <xdr:to>
      <xdr:col>5</xdr:col>
      <xdr:colOff>322037</xdr:colOff>
      <xdr:row>13</xdr:row>
      <xdr:rowOff>128221</xdr:rowOff>
    </xdr:to>
    <xdr:pic>
      <xdr:nvPicPr>
        <xdr:cNvPr id="7" name="図 6">
          <a:extLst>
            <a:ext uri="{FF2B5EF4-FFF2-40B4-BE49-F238E27FC236}">
              <a16:creationId xmlns:a16="http://schemas.microsoft.com/office/drawing/2014/main" xmlns=""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961" y="1438275"/>
          <a:ext cx="1052726" cy="114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14</xdr:row>
      <xdr:rowOff>152400</xdr:rowOff>
    </xdr:from>
    <xdr:to>
      <xdr:col>12</xdr:col>
      <xdr:colOff>409575</xdr:colOff>
      <xdr:row>16</xdr:row>
      <xdr:rowOff>152400</xdr:rowOff>
    </xdr:to>
    <xdr:pic>
      <xdr:nvPicPr>
        <xdr:cNvPr id="2049" name="図 1">
          <a:extLst>
            <a:ext uri="{FF2B5EF4-FFF2-40B4-BE49-F238E27FC236}">
              <a16:creationId xmlns:a16="http://schemas.microsoft.com/office/drawing/2014/main" xmlns="" id="{00000000-0008-0000-0E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10575" y="2495550"/>
          <a:ext cx="1019175" cy="352425"/>
        </a:xfrm>
        <a:prstGeom prst="rect">
          <a:avLst/>
        </a:prstGeom>
        <a:noFill/>
        <a:ln w="9525">
          <a:noFill/>
          <a:miter lim="800000"/>
          <a:headEnd/>
          <a:tailEnd/>
        </a:ln>
      </xdr:spPr>
    </xdr:pic>
    <xdr:clientData/>
  </xdr:twoCellAnchor>
  <xdr:twoCellAnchor editAs="oneCell">
    <xdr:from>
      <xdr:col>10</xdr:col>
      <xdr:colOff>152400</xdr:colOff>
      <xdr:row>11</xdr:row>
      <xdr:rowOff>47625</xdr:rowOff>
    </xdr:from>
    <xdr:to>
      <xdr:col>11</xdr:col>
      <xdr:colOff>161925</xdr:colOff>
      <xdr:row>12</xdr:row>
      <xdr:rowOff>180975</xdr:rowOff>
    </xdr:to>
    <xdr:pic>
      <xdr:nvPicPr>
        <xdr:cNvPr id="2050" name="図 2">
          <a:extLst>
            <a:ext uri="{FF2B5EF4-FFF2-40B4-BE49-F238E27FC236}">
              <a16:creationId xmlns:a16="http://schemas.microsoft.com/office/drawing/2014/main" xmlns="" id="{00000000-0008-0000-0E00-000002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391400" y="1733550"/>
          <a:ext cx="1104900" cy="352425"/>
        </a:xfrm>
        <a:prstGeom prst="rect">
          <a:avLst/>
        </a:prstGeom>
        <a:noFill/>
        <a:ln w="9525">
          <a:noFill/>
          <a:miter lim="800000"/>
          <a:headEnd/>
          <a:tailEnd/>
        </a:ln>
      </xdr:spPr>
    </xdr:pic>
    <xdr:clientData/>
  </xdr:twoCellAnchor>
  <xdr:twoCellAnchor editAs="oneCell">
    <xdr:from>
      <xdr:col>2</xdr:col>
      <xdr:colOff>95250</xdr:colOff>
      <xdr:row>20</xdr:row>
      <xdr:rowOff>28575</xdr:rowOff>
    </xdr:from>
    <xdr:to>
      <xdr:col>8</xdr:col>
      <xdr:colOff>171450</xdr:colOff>
      <xdr:row>26</xdr:row>
      <xdr:rowOff>0</xdr:rowOff>
    </xdr:to>
    <xdr:pic>
      <xdr:nvPicPr>
        <xdr:cNvPr id="2051" name="図 3">
          <a:extLst>
            <a:ext uri="{FF2B5EF4-FFF2-40B4-BE49-F238E27FC236}">
              <a16:creationId xmlns:a16="http://schemas.microsoft.com/office/drawing/2014/main" xmlns="" id="{00000000-0008-0000-0E00-000003080000}"/>
            </a:ext>
          </a:extLst>
        </xdr:cNvPr>
        <xdr:cNvPicPr>
          <a:picLocks noChangeAspect="1"/>
        </xdr:cNvPicPr>
      </xdr:nvPicPr>
      <xdr:blipFill>
        <a:blip xmlns:r="http://schemas.openxmlformats.org/officeDocument/2006/relationships" r:embed="rId3" cstate="print"/>
        <a:srcRect/>
        <a:stretch>
          <a:fillRect/>
        </a:stretch>
      </xdr:blipFill>
      <xdr:spPr bwMode="auto">
        <a:xfrm>
          <a:off x="1285875" y="3409950"/>
          <a:ext cx="5438775" cy="10001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4</xdr:col>
      <xdr:colOff>466725</xdr:colOff>
      <xdr:row>27</xdr:row>
      <xdr:rowOff>1104900</xdr:rowOff>
    </xdr:to>
    <xdr:pic>
      <xdr:nvPicPr>
        <xdr:cNvPr id="2052" name="図 4">
          <a:extLst>
            <a:ext uri="{FF2B5EF4-FFF2-40B4-BE49-F238E27FC236}">
              <a16:creationId xmlns:a16="http://schemas.microsoft.com/office/drawing/2014/main" xmlns="" id="{00000000-0008-0000-0E00-000004080000}"/>
            </a:ext>
          </a:extLst>
        </xdr:cNvPr>
        <xdr:cNvPicPr>
          <a:picLocks noChangeAspect="1"/>
        </xdr:cNvPicPr>
      </xdr:nvPicPr>
      <xdr:blipFill>
        <a:blip xmlns:r="http://schemas.openxmlformats.org/officeDocument/2006/relationships" r:embed="rId4" cstate="print"/>
        <a:srcRect/>
        <a:stretch>
          <a:fillRect/>
        </a:stretch>
      </xdr:blipFill>
      <xdr:spPr bwMode="auto">
        <a:xfrm>
          <a:off x="1190625" y="4581525"/>
          <a:ext cx="3467100" cy="1104900"/>
        </a:xfrm>
        <a:prstGeom prst="rect">
          <a:avLst/>
        </a:prstGeom>
        <a:noFill/>
        <a:ln w="9525">
          <a:noFill/>
          <a:miter lim="800000"/>
          <a:headEnd/>
          <a:tailEnd/>
        </a:ln>
      </xdr:spPr>
    </xdr:pic>
    <xdr:clientData/>
  </xdr:twoCellAnchor>
  <xdr:twoCellAnchor editAs="oneCell">
    <xdr:from>
      <xdr:col>6</xdr:col>
      <xdr:colOff>285750</xdr:colOff>
      <xdr:row>16</xdr:row>
      <xdr:rowOff>66675</xdr:rowOff>
    </xdr:from>
    <xdr:to>
      <xdr:col>7</xdr:col>
      <xdr:colOff>123825</xdr:colOff>
      <xdr:row>17</xdr:row>
      <xdr:rowOff>161925</xdr:rowOff>
    </xdr:to>
    <xdr:pic>
      <xdr:nvPicPr>
        <xdr:cNvPr id="2053" name="図 9" descr="http://ord.yahoo.co.jp/o/image/SIG=125a79fa5/EXP=1430809840;_ylc=X3IDMgRmc3QDMARpZHgDMARvaWQDQU5kOUdjUUZZUXNOVllhWHJUQUp1UlgzbmthYWpLSmNXaDItYWt4NjE1S2JfNVBfMjZXTzlpc2VkOFp4M3FFBHADNDRPUTQ0SzVJT09DcE9PRHFlT0N1ZU9EaUNEbmhLSG1scGstBHBvcwMxMQRzZWMDc2h3BHNsawNyaQ--/**http%3a/img01.hamazo.tv/usr/busbusbus/mama_bus.jpg">
          <a:extLst>
            <a:ext uri="{FF2B5EF4-FFF2-40B4-BE49-F238E27FC236}">
              <a16:creationId xmlns:a16="http://schemas.microsoft.com/office/drawing/2014/main" xmlns="" id="{00000000-0008-0000-0E00-0000050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657850" y="2762250"/>
          <a:ext cx="428625" cy="2667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470848</xdr:colOff>
      <xdr:row>71</xdr:row>
      <xdr:rowOff>137969</xdr:rowOff>
    </xdr:from>
    <xdr:to>
      <xdr:col>12</xdr:col>
      <xdr:colOff>627866</xdr:colOff>
      <xdr:row>77</xdr:row>
      <xdr:rowOff>80819</xdr:rowOff>
    </xdr:to>
    <xdr:pic>
      <xdr:nvPicPr>
        <xdr:cNvPr id="1025" name="図 1">
          <a:extLst>
            <a:ext uri="{FF2B5EF4-FFF2-40B4-BE49-F238E27FC236}">
              <a16:creationId xmlns:a16="http://schemas.microsoft.com/office/drawing/2014/main" xmlns="" id="{00000000-0008-0000-0F00-000001040000}"/>
            </a:ext>
          </a:extLst>
        </xdr:cNvPr>
        <xdr:cNvPicPr>
          <a:picLocks noChangeAspect="1"/>
        </xdr:cNvPicPr>
      </xdr:nvPicPr>
      <xdr:blipFill>
        <a:blip xmlns:r="http://schemas.openxmlformats.org/officeDocument/2006/relationships" r:embed="rId1" cstate="print"/>
        <a:srcRect/>
        <a:stretch>
          <a:fillRect/>
        </a:stretch>
      </xdr:blipFill>
      <xdr:spPr bwMode="auto">
        <a:xfrm>
          <a:off x="6791984" y="12451196"/>
          <a:ext cx="1421246" cy="981941"/>
        </a:xfrm>
        <a:prstGeom prst="rect">
          <a:avLst/>
        </a:prstGeom>
        <a:noFill/>
        <a:ln w="9525">
          <a:noFill/>
          <a:miter lim="800000"/>
          <a:headEnd/>
          <a:tailEnd/>
        </a:ln>
      </xdr:spPr>
    </xdr:pic>
    <xdr:clientData/>
  </xdr:twoCellAnchor>
  <xdr:twoCellAnchor>
    <xdr:from>
      <xdr:col>1</xdr:col>
      <xdr:colOff>390525</xdr:colOff>
      <xdr:row>0</xdr:row>
      <xdr:rowOff>85725</xdr:rowOff>
    </xdr:from>
    <xdr:to>
      <xdr:col>5</xdr:col>
      <xdr:colOff>323850</xdr:colOff>
      <xdr:row>2</xdr:row>
      <xdr:rowOff>161925</xdr:rowOff>
    </xdr:to>
    <xdr:sp macro="" textlink="">
      <xdr:nvSpPr>
        <xdr:cNvPr id="1026" name="テキスト ボックス 2">
          <a:extLst>
            <a:ext uri="{FF2B5EF4-FFF2-40B4-BE49-F238E27FC236}">
              <a16:creationId xmlns:a16="http://schemas.microsoft.com/office/drawing/2014/main" xmlns="" id="{00000000-0008-0000-0F00-000002040000}"/>
            </a:ext>
          </a:extLst>
        </xdr:cNvPr>
        <xdr:cNvSpPr txBox="1">
          <a:spLocks noChangeArrowheads="1"/>
        </xdr:cNvSpPr>
      </xdr:nvSpPr>
      <xdr:spPr bwMode="auto">
        <a:xfrm>
          <a:off x="1076325" y="85725"/>
          <a:ext cx="2676525" cy="419100"/>
        </a:xfrm>
        <a:prstGeom prst="rect">
          <a:avLst/>
        </a:prstGeom>
        <a:solidFill>
          <a:schemeClr val="bg1">
            <a:lumMod val="65000"/>
          </a:schemeClr>
        </a:solidFill>
        <a:ln w="9525">
          <a:noFill/>
          <a:miter lim="800000"/>
          <a:headEnd/>
          <a:tailEnd/>
        </a:ln>
      </xdr:spPr>
      <xdr:txBody>
        <a:bodyPr vertOverflow="clip" wrap="square" lIns="64008" tIns="32004" rIns="64008" bIns="32004" anchor="ctr" upright="1"/>
        <a:lstStyle/>
        <a:p>
          <a:pPr algn="ctr" rtl="0">
            <a:defRPr sz="1000"/>
          </a:pPr>
          <a:r>
            <a:rPr lang="ja-JP" altLang="en-US" sz="2400" b="0" i="0" u="none" strike="noStrike" baseline="0">
              <a:solidFill>
                <a:srgbClr val="FFFFFF"/>
              </a:solidFill>
              <a:latin typeface="HGS創英角ﾎﾟｯﾌﾟ体"/>
              <a:ea typeface="HGS創英角ﾎﾟｯﾌﾟ体"/>
            </a:rPr>
            <a:t>送迎バス時刻表</a:t>
          </a:r>
        </a:p>
      </xdr:txBody>
    </xdr:sp>
    <xdr:clientData/>
  </xdr:twoCellAnchor>
  <xdr:twoCellAnchor>
    <xdr:from>
      <xdr:col>8</xdr:col>
      <xdr:colOff>295275</xdr:colOff>
      <xdr:row>0</xdr:row>
      <xdr:rowOff>34925</xdr:rowOff>
    </xdr:from>
    <xdr:to>
      <xdr:col>16</xdr:col>
      <xdr:colOff>57150</xdr:colOff>
      <xdr:row>2</xdr:row>
      <xdr:rowOff>139700</xdr:rowOff>
    </xdr:to>
    <xdr:grpSp>
      <xdr:nvGrpSpPr>
        <xdr:cNvPr id="1027" name="グループ化 7">
          <a:extLst>
            <a:ext uri="{FF2B5EF4-FFF2-40B4-BE49-F238E27FC236}">
              <a16:creationId xmlns:a16="http://schemas.microsoft.com/office/drawing/2014/main" xmlns="" id="{00000000-0008-0000-0F00-000003040000}"/>
            </a:ext>
          </a:extLst>
        </xdr:cNvPr>
        <xdr:cNvGrpSpPr>
          <a:grpSpLocks/>
        </xdr:cNvGrpSpPr>
      </xdr:nvGrpSpPr>
      <xdr:grpSpPr bwMode="auto">
        <a:xfrm>
          <a:off x="5781675" y="34925"/>
          <a:ext cx="5105400" cy="447675"/>
          <a:chOff x="809625" y="2571750"/>
          <a:chExt cx="7895041" cy="911354"/>
        </a:xfrm>
      </xdr:grpSpPr>
      <xdr:pic>
        <xdr:nvPicPr>
          <xdr:cNvPr id="1049" name="図 3" descr="R付ロゴ_縁なし_白黒.png">
            <a:extLst>
              <a:ext uri="{FF2B5EF4-FFF2-40B4-BE49-F238E27FC236}">
                <a16:creationId xmlns:a16="http://schemas.microsoft.com/office/drawing/2014/main" xmlns="" id="{00000000-0008-0000-0F00-00001904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blip>
          <a:srcRect/>
          <a:stretch>
            <a:fillRect/>
          </a:stretch>
        </xdr:blipFill>
        <xdr:spPr bwMode="auto">
          <a:xfrm>
            <a:off x="809625" y="2571750"/>
            <a:ext cx="6629413" cy="911354"/>
          </a:xfrm>
          <a:prstGeom prst="rect">
            <a:avLst/>
          </a:prstGeom>
          <a:noFill/>
          <a:ln w="9525">
            <a:noFill/>
            <a:miter lim="800000"/>
            <a:headEnd/>
            <a:tailEnd/>
          </a:ln>
        </xdr:spPr>
      </xdr:pic>
      <xdr:pic>
        <xdr:nvPicPr>
          <xdr:cNvPr id="1050" name="図 6" descr="ひさ坊白黒.png">
            <a:extLst>
              <a:ext uri="{FF2B5EF4-FFF2-40B4-BE49-F238E27FC236}">
                <a16:creationId xmlns:a16="http://schemas.microsoft.com/office/drawing/2014/main" xmlns="" id="{00000000-0008-0000-0F00-00001A040000}"/>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blip>
          <a:srcRect/>
          <a:stretch>
            <a:fillRect/>
          </a:stretch>
        </xdr:blipFill>
        <xdr:spPr bwMode="auto">
          <a:xfrm>
            <a:off x="7410961" y="2638425"/>
            <a:ext cx="1293705" cy="771525"/>
          </a:xfrm>
          <a:prstGeom prst="rect">
            <a:avLst/>
          </a:prstGeom>
          <a:noFill/>
          <a:ln w="9525">
            <a:noFill/>
            <a:miter lim="800000"/>
            <a:headEnd/>
            <a:tailEnd/>
          </a:ln>
        </xdr:spPr>
      </xdr:pic>
    </xdr:grpSp>
    <xdr:clientData/>
  </xdr:twoCellAnchor>
  <xdr:twoCellAnchor editAs="oneCell">
    <xdr:from>
      <xdr:col>3</xdr:col>
      <xdr:colOff>9524</xdr:colOff>
      <xdr:row>48</xdr:row>
      <xdr:rowOff>95251</xdr:rowOff>
    </xdr:from>
    <xdr:to>
      <xdr:col>4</xdr:col>
      <xdr:colOff>336776</xdr:colOff>
      <xdr:row>50</xdr:row>
      <xdr:rowOff>69851</xdr:rowOff>
    </xdr:to>
    <xdr:pic>
      <xdr:nvPicPr>
        <xdr:cNvPr id="1030" name="図 30">
          <a:extLst>
            <a:ext uri="{FF2B5EF4-FFF2-40B4-BE49-F238E27FC236}">
              <a16:creationId xmlns:a16="http://schemas.microsoft.com/office/drawing/2014/main" xmlns="" id="{00000000-0008-0000-0F00-000006040000}"/>
            </a:ext>
          </a:extLst>
        </xdr:cNvPr>
        <xdr:cNvPicPr>
          <a:picLocks noChangeAspect="1"/>
        </xdr:cNvPicPr>
      </xdr:nvPicPr>
      <xdr:blipFill>
        <a:blip xmlns:r="http://schemas.openxmlformats.org/officeDocument/2006/relationships" r:embed="rId4" cstate="print"/>
        <a:srcRect/>
        <a:stretch>
          <a:fillRect/>
        </a:stretch>
      </xdr:blipFill>
      <xdr:spPr bwMode="auto">
        <a:xfrm>
          <a:off x="1887310" y="8586108"/>
          <a:ext cx="953180" cy="328386"/>
        </a:xfrm>
        <a:prstGeom prst="rect">
          <a:avLst/>
        </a:prstGeom>
        <a:noFill/>
        <a:ln w="9525">
          <a:noFill/>
          <a:miter lim="800000"/>
          <a:headEnd/>
          <a:tailEnd/>
        </a:ln>
      </xdr:spPr>
    </xdr:pic>
    <xdr:clientData/>
  </xdr:twoCellAnchor>
  <xdr:twoCellAnchor editAs="oneCell">
    <xdr:from>
      <xdr:col>8</xdr:col>
      <xdr:colOff>396587</xdr:colOff>
      <xdr:row>48</xdr:row>
      <xdr:rowOff>111703</xdr:rowOff>
    </xdr:from>
    <xdr:to>
      <xdr:col>10</xdr:col>
      <xdr:colOff>202623</xdr:colOff>
      <xdr:row>50</xdr:row>
      <xdr:rowOff>76778</xdr:rowOff>
    </xdr:to>
    <xdr:pic>
      <xdr:nvPicPr>
        <xdr:cNvPr id="1031" name="図 39">
          <a:extLst>
            <a:ext uri="{FF2B5EF4-FFF2-40B4-BE49-F238E27FC236}">
              <a16:creationId xmlns:a16="http://schemas.microsoft.com/office/drawing/2014/main" xmlns="" id="{00000000-0008-0000-0F00-000007040000}"/>
            </a:ext>
          </a:extLst>
        </xdr:cNvPr>
        <xdr:cNvPicPr>
          <a:picLocks noChangeAspect="1"/>
        </xdr:cNvPicPr>
      </xdr:nvPicPr>
      <xdr:blipFill>
        <a:blip xmlns:r="http://schemas.openxmlformats.org/officeDocument/2006/relationships" r:embed="rId5" cstate="print"/>
        <a:srcRect/>
        <a:stretch>
          <a:fillRect/>
        </a:stretch>
      </xdr:blipFill>
      <xdr:spPr bwMode="auto">
        <a:xfrm>
          <a:off x="5453496" y="8424430"/>
          <a:ext cx="1070263" cy="311439"/>
        </a:xfrm>
        <a:prstGeom prst="rect">
          <a:avLst/>
        </a:prstGeom>
        <a:noFill/>
        <a:ln w="9525">
          <a:noFill/>
          <a:miter lim="800000"/>
          <a:headEnd/>
          <a:tailEnd/>
        </a:ln>
      </xdr:spPr>
    </xdr:pic>
    <xdr:clientData/>
  </xdr:twoCellAnchor>
  <xdr:twoCellAnchor editAs="oneCell">
    <xdr:from>
      <xdr:col>14</xdr:col>
      <xdr:colOff>279070</xdr:colOff>
      <xdr:row>48</xdr:row>
      <xdr:rowOff>116897</xdr:rowOff>
    </xdr:from>
    <xdr:to>
      <xdr:col>16</xdr:col>
      <xdr:colOff>171120</xdr:colOff>
      <xdr:row>50</xdr:row>
      <xdr:rowOff>116897</xdr:rowOff>
    </xdr:to>
    <xdr:pic>
      <xdr:nvPicPr>
        <xdr:cNvPr id="1032" name="図 40">
          <a:extLst>
            <a:ext uri="{FF2B5EF4-FFF2-40B4-BE49-F238E27FC236}">
              <a16:creationId xmlns:a16="http://schemas.microsoft.com/office/drawing/2014/main" xmlns="" id="{00000000-0008-0000-0F00-000008040000}"/>
            </a:ext>
          </a:extLst>
        </xdr:cNvPr>
        <xdr:cNvPicPr>
          <a:picLocks noChangeAspect="1"/>
        </xdr:cNvPicPr>
      </xdr:nvPicPr>
      <xdr:blipFill>
        <a:blip xmlns:r="http://schemas.openxmlformats.org/officeDocument/2006/relationships" r:embed="rId6" cstate="print"/>
        <a:srcRect/>
        <a:stretch>
          <a:fillRect/>
        </a:stretch>
      </xdr:blipFill>
      <xdr:spPr bwMode="auto">
        <a:xfrm>
          <a:off x="9128661" y="8429624"/>
          <a:ext cx="1017732" cy="346364"/>
        </a:xfrm>
        <a:prstGeom prst="rect">
          <a:avLst/>
        </a:prstGeom>
        <a:noFill/>
        <a:ln w="9525">
          <a:noFill/>
          <a:miter lim="800000"/>
          <a:headEnd/>
          <a:tailEnd/>
        </a:ln>
      </xdr:spPr>
    </xdr:pic>
    <xdr:clientData/>
  </xdr:twoCellAnchor>
  <xdr:twoCellAnchor editAs="oneCell">
    <xdr:from>
      <xdr:col>2</xdr:col>
      <xdr:colOff>581932</xdr:colOff>
      <xdr:row>71</xdr:row>
      <xdr:rowOff>72572</xdr:rowOff>
    </xdr:from>
    <xdr:to>
      <xdr:col>4</xdr:col>
      <xdr:colOff>384629</xdr:colOff>
      <xdr:row>73</xdr:row>
      <xdr:rowOff>82097</xdr:rowOff>
    </xdr:to>
    <xdr:pic>
      <xdr:nvPicPr>
        <xdr:cNvPr id="1033" name="図 41">
          <a:extLst>
            <a:ext uri="{FF2B5EF4-FFF2-40B4-BE49-F238E27FC236}">
              <a16:creationId xmlns:a16="http://schemas.microsoft.com/office/drawing/2014/main" xmlns="" id="{00000000-0008-0000-0F00-000009040000}"/>
            </a:ext>
          </a:extLst>
        </xdr:cNvPr>
        <xdr:cNvPicPr>
          <a:picLocks noChangeAspect="1"/>
        </xdr:cNvPicPr>
      </xdr:nvPicPr>
      <xdr:blipFill>
        <a:blip xmlns:r="http://schemas.openxmlformats.org/officeDocument/2006/relationships" r:embed="rId7" cstate="print"/>
        <a:srcRect/>
        <a:stretch>
          <a:fillRect/>
        </a:stretch>
      </xdr:blipFill>
      <xdr:spPr bwMode="auto">
        <a:xfrm>
          <a:off x="1833789" y="12631965"/>
          <a:ext cx="1054554" cy="363311"/>
        </a:xfrm>
        <a:prstGeom prst="rect">
          <a:avLst/>
        </a:prstGeom>
        <a:noFill/>
        <a:ln w="9525">
          <a:noFill/>
          <a:miter lim="800000"/>
          <a:headEnd/>
          <a:tailEnd/>
        </a:ln>
      </xdr:spPr>
    </xdr:pic>
    <xdr:clientData/>
  </xdr:twoCellAnchor>
  <xdr:twoCellAnchor>
    <xdr:from>
      <xdr:col>0</xdr:col>
      <xdr:colOff>0</xdr:colOff>
      <xdr:row>47</xdr:row>
      <xdr:rowOff>37193</xdr:rowOff>
    </xdr:from>
    <xdr:to>
      <xdr:col>17</xdr:col>
      <xdr:colOff>562428</xdr:colOff>
      <xdr:row>48</xdr:row>
      <xdr:rowOff>81643</xdr:rowOff>
    </xdr:to>
    <xdr:sp macro="" textlink="">
      <xdr:nvSpPr>
        <xdr:cNvPr id="1034" name="テキスト ボックス 13">
          <a:extLst>
            <a:ext uri="{FF2B5EF4-FFF2-40B4-BE49-F238E27FC236}">
              <a16:creationId xmlns:a16="http://schemas.microsoft.com/office/drawing/2014/main" xmlns="" id="{00000000-0008-0000-0F00-00000A040000}"/>
            </a:ext>
          </a:extLst>
        </xdr:cNvPr>
        <xdr:cNvSpPr txBox="1">
          <a:spLocks noChangeArrowheads="1"/>
        </xdr:cNvSpPr>
      </xdr:nvSpPr>
      <xdr:spPr bwMode="auto">
        <a:xfrm>
          <a:off x="0" y="8351157"/>
          <a:ext cx="10740571" cy="221343"/>
        </a:xfrm>
        <a:prstGeom prst="rect">
          <a:avLst/>
        </a:prstGeom>
        <a:noFill/>
        <a:ln w="9525">
          <a:noFill/>
          <a:miter lim="800000"/>
          <a:headEnd/>
          <a:tailEnd/>
        </a:ln>
      </xdr:spPr>
      <xdr:txBody>
        <a:bodyPr vertOverflow="clip" wrap="square" lIns="36576" tIns="36576" rIns="0" bIns="0" anchor="t" upright="1"/>
        <a:lstStyle/>
        <a:p>
          <a:pPr algn="l" rtl="0">
            <a:defRPr sz="1000"/>
          </a:pPr>
          <a:r>
            <a:rPr lang="en-US" altLang="ja-JP" sz="1100" b="1" i="0" u="none" strike="noStrike" baseline="0">
              <a:solidFill>
                <a:schemeClr val="tx1">
                  <a:lumMod val="65000"/>
                  <a:lumOff val="35000"/>
                </a:schemeClr>
              </a:solidFill>
              <a:latin typeface="ＭＳ Ｐゴシック"/>
              <a:ea typeface="ＭＳ Ｐゴシック"/>
            </a:rPr>
            <a:t>※</a:t>
          </a:r>
          <a:r>
            <a:rPr lang="ja-JP" altLang="en-US" sz="1100" b="1" i="0" u="none" strike="noStrike" baseline="0">
              <a:solidFill>
                <a:schemeClr val="tx1">
                  <a:lumMod val="65000"/>
                  <a:lumOff val="35000"/>
                </a:schemeClr>
              </a:solidFill>
              <a:latin typeface="ＭＳ Ｐゴシック"/>
              <a:ea typeface="ＭＳ Ｐゴシック"/>
            </a:rPr>
            <a:t>　オンデマンド運行とは、ご要望に応じてバスを運行する完全予約送迎のことです（前日予約）。最終便のみ当日の予約でもご利用できます。</a:t>
          </a:r>
        </a:p>
        <a:p>
          <a:pPr algn="l" rtl="0">
            <a:defRPr sz="1000"/>
          </a:pPr>
          <a:endParaRPr lang="ja-JP" altLang="en-US" sz="1100" b="1" i="0" u="none" strike="noStrike" baseline="0">
            <a:solidFill>
              <a:schemeClr val="tx1">
                <a:lumMod val="65000"/>
                <a:lumOff val="35000"/>
              </a:schemeClr>
            </a:solidFill>
            <a:latin typeface="ＭＳ Ｐゴシック"/>
            <a:ea typeface="ＭＳ Ｐゴシック"/>
          </a:endParaRPr>
        </a:p>
      </xdr:txBody>
    </xdr:sp>
    <xdr:clientData/>
  </xdr:twoCellAnchor>
  <xdr:twoCellAnchor editAs="oneCell">
    <xdr:from>
      <xdr:col>5</xdr:col>
      <xdr:colOff>826</xdr:colOff>
      <xdr:row>72</xdr:row>
      <xdr:rowOff>114506</xdr:rowOff>
    </xdr:from>
    <xdr:to>
      <xdr:col>6</xdr:col>
      <xdr:colOff>407679</xdr:colOff>
      <xdr:row>74</xdr:row>
      <xdr:rowOff>133742</xdr:rowOff>
    </xdr:to>
    <xdr:pic>
      <xdr:nvPicPr>
        <xdr:cNvPr id="1037" name="図 40">
          <a:extLst>
            <a:ext uri="{FF2B5EF4-FFF2-40B4-BE49-F238E27FC236}">
              <a16:creationId xmlns:a16="http://schemas.microsoft.com/office/drawing/2014/main" xmlns="" id="{00000000-0008-0000-0F00-00000D040000}"/>
            </a:ext>
          </a:extLst>
        </xdr:cNvPr>
        <xdr:cNvPicPr>
          <a:picLocks noChangeAspect="1"/>
        </xdr:cNvPicPr>
      </xdr:nvPicPr>
      <xdr:blipFill>
        <a:blip xmlns:r="http://schemas.openxmlformats.org/officeDocument/2006/relationships" r:embed="rId8" cstate="print"/>
        <a:srcRect/>
        <a:stretch>
          <a:fillRect/>
        </a:stretch>
      </xdr:blipFill>
      <xdr:spPr bwMode="auto">
        <a:xfrm>
          <a:off x="3161394" y="12600915"/>
          <a:ext cx="1038967" cy="365600"/>
        </a:xfrm>
        <a:prstGeom prst="rect">
          <a:avLst/>
        </a:prstGeom>
        <a:noFill/>
        <a:ln w="9525">
          <a:noFill/>
          <a:miter lim="800000"/>
          <a:headEnd/>
          <a:tailEnd/>
        </a:ln>
      </xdr:spPr>
    </xdr:pic>
    <xdr:clientData/>
  </xdr:twoCellAnchor>
  <xdr:twoCellAnchor editAs="oneCell">
    <xdr:from>
      <xdr:col>0</xdr:col>
      <xdr:colOff>323850</xdr:colOff>
      <xdr:row>0</xdr:row>
      <xdr:rowOff>123825</xdr:rowOff>
    </xdr:from>
    <xdr:to>
      <xdr:col>1</xdr:col>
      <xdr:colOff>228600</xdr:colOff>
      <xdr:row>2</xdr:row>
      <xdr:rowOff>152400</xdr:rowOff>
    </xdr:to>
    <xdr:pic>
      <xdr:nvPicPr>
        <xdr:cNvPr id="1039" name="図 18" descr="http://ord.yahoo.co.jp/o/image/SIG=125a79fa5/EXP=1430809840;_ylc=X3IDMgRmc3QDMARpZHgDMARvaWQDQU5kOUdjUUZZUXNOVllhWHJUQUp1UlgzbmthYWpLSmNXaDItYWt4NjE1S2JfNVBfMjZXTzlpc2VkOFp4M3FFBHADNDRPUTQ0SzVJT09DcE9PRHFlT0N1ZU9EaUNEbmhLSG1scGstBHBvcwMxMQRzZWMDc2h3BHNsawNyaQ--/**http%3a/img01.hamazo.tv/usr/busbusbus/mama_bus.jpg">
          <a:extLst>
            <a:ext uri="{FF2B5EF4-FFF2-40B4-BE49-F238E27FC236}">
              <a16:creationId xmlns:a16="http://schemas.microsoft.com/office/drawing/2014/main" xmlns="" id="{00000000-0008-0000-0F00-00000F040000}"/>
            </a:ext>
          </a:extLst>
        </xdr:cNvPr>
        <xdr:cNvPicPr>
          <a:picLocks noChangeAspect="1" noChangeArrowheads="1"/>
        </xdr:cNvPicPr>
      </xdr:nvPicPr>
      <xdr:blipFill>
        <a:blip xmlns:r="http://schemas.openxmlformats.org/officeDocument/2006/relationships" r:embed="rId9" cstate="print">
          <a:duotone>
            <a:schemeClr val="bg2">
              <a:shade val="45000"/>
              <a:satMod val="135000"/>
            </a:schemeClr>
            <a:prstClr val="white"/>
          </a:duotone>
        </a:blip>
        <a:srcRect/>
        <a:stretch>
          <a:fillRect/>
        </a:stretch>
      </xdr:blipFill>
      <xdr:spPr bwMode="auto">
        <a:xfrm>
          <a:off x="323850" y="123825"/>
          <a:ext cx="539750" cy="384175"/>
        </a:xfrm>
        <a:prstGeom prst="rect">
          <a:avLst/>
        </a:prstGeom>
        <a:solidFill>
          <a:srgbClr val="595959">
            <a:alpha val="45097"/>
          </a:srgbClr>
        </a:solidFill>
        <a:ln w="9525">
          <a:noFill/>
          <a:miter lim="800000"/>
          <a:headEnd/>
          <a:tailEnd/>
        </a:ln>
      </xdr:spPr>
    </xdr:pic>
    <xdr:clientData/>
  </xdr:twoCellAnchor>
  <xdr:twoCellAnchor>
    <xdr:from>
      <xdr:col>18</xdr:col>
      <xdr:colOff>183260</xdr:colOff>
      <xdr:row>72</xdr:row>
      <xdr:rowOff>86048</xdr:rowOff>
    </xdr:from>
    <xdr:to>
      <xdr:col>20</xdr:col>
      <xdr:colOff>263215</xdr:colOff>
      <xdr:row>74</xdr:row>
      <xdr:rowOff>137209</xdr:rowOff>
    </xdr:to>
    <xdr:sp macro="" textlink="">
      <xdr:nvSpPr>
        <xdr:cNvPr id="20" name="テキスト ボックス 19">
          <a:extLst>
            <a:ext uri="{FF2B5EF4-FFF2-40B4-BE49-F238E27FC236}">
              <a16:creationId xmlns:a16="http://schemas.microsoft.com/office/drawing/2014/main" xmlns="" id="{00000000-0008-0000-0F00-000014000000}"/>
            </a:ext>
          </a:extLst>
        </xdr:cNvPr>
        <xdr:cNvSpPr txBox="1"/>
      </xdr:nvSpPr>
      <xdr:spPr>
        <a:xfrm>
          <a:off x="11130660" y="12887648"/>
          <a:ext cx="1349955" cy="406761"/>
        </a:xfrm>
        <a:prstGeom prst="rect">
          <a:avLst/>
        </a:prstGeom>
        <a:pattFill prst="pct60">
          <a:fgClr>
            <a:schemeClr val="tx1"/>
          </a:fgClr>
          <a:bgClr>
            <a:schemeClr val="bg1"/>
          </a:bgClr>
        </a:patt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chemeClr val="bg1"/>
              </a:solidFill>
            </a:rPr>
            <a:t>新 路 線</a:t>
          </a:r>
        </a:p>
      </xdr:txBody>
    </xdr:sp>
    <xdr:clientData/>
  </xdr:twoCellAnchor>
  <xdr:twoCellAnchor editAs="oneCell">
    <xdr:from>
      <xdr:col>17</xdr:col>
      <xdr:colOff>200932</xdr:colOff>
      <xdr:row>64</xdr:row>
      <xdr:rowOff>21606</xdr:rowOff>
    </xdr:from>
    <xdr:to>
      <xdr:col>19</xdr:col>
      <xdr:colOff>3629</xdr:colOff>
      <xdr:row>65</xdr:row>
      <xdr:rowOff>147352</xdr:rowOff>
    </xdr:to>
    <xdr:pic>
      <xdr:nvPicPr>
        <xdr:cNvPr id="1043" name="図 41">
          <a:extLst>
            <a:ext uri="{FF2B5EF4-FFF2-40B4-BE49-F238E27FC236}">
              <a16:creationId xmlns:a16="http://schemas.microsoft.com/office/drawing/2014/main" xmlns="" id="{00000000-0008-0000-0F00-000013040000}"/>
            </a:ext>
          </a:extLst>
        </xdr:cNvPr>
        <xdr:cNvPicPr>
          <a:picLocks noChangeAspect="1"/>
        </xdr:cNvPicPr>
      </xdr:nvPicPr>
      <xdr:blipFill>
        <a:blip xmlns:r="http://schemas.openxmlformats.org/officeDocument/2006/relationships" r:embed="rId7" cstate="print"/>
        <a:srcRect/>
        <a:stretch>
          <a:fillRect/>
        </a:stretch>
      </xdr:blipFill>
      <xdr:spPr bwMode="auto">
        <a:xfrm>
          <a:off x="10470614" y="11122561"/>
          <a:ext cx="1066924" cy="298927"/>
        </a:xfrm>
        <a:prstGeom prst="rect">
          <a:avLst/>
        </a:prstGeom>
        <a:noFill/>
        <a:ln w="9525">
          <a:noFill/>
          <a:miter lim="800000"/>
          <a:headEnd/>
          <a:tailEnd/>
        </a:ln>
      </xdr:spPr>
    </xdr:pic>
    <xdr:clientData/>
  </xdr:twoCellAnchor>
  <xdr:twoCellAnchor>
    <xdr:from>
      <xdr:col>12</xdr:col>
      <xdr:colOff>584200</xdr:colOff>
      <xdr:row>2</xdr:row>
      <xdr:rowOff>38100</xdr:rowOff>
    </xdr:from>
    <xdr:to>
      <xdr:col>17</xdr:col>
      <xdr:colOff>82551</xdr:colOff>
      <xdr:row>3</xdr:row>
      <xdr:rowOff>174625</xdr:rowOff>
    </xdr:to>
    <xdr:sp macro="" textlink="">
      <xdr:nvSpPr>
        <xdr:cNvPr id="39" name="テキスト ボックス 38">
          <a:extLst>
            <a:ext uri="{FF2B5EF4-FFF2-40B4-BE49-F238E27FC236}">
              <a16:creationId xmlns:a16="http://schemas.microsoft.com/office/drawing/2014/main" xmlns="" id="{00000000-0008-0000-0F00-000027000000}"/>
            </a:ext>
          </a:extLst>
        </xdr:cNvPr>
        <xdr:cNvSpPr txBox="1"/>
      </xdr:nvSpPr>
      <xdr:spPr>
        <a:xfrm>
          <a:off x="8204200" y="393700"/>
          <a:ext cx="2190751"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ja-JP" altLang="en-US" sz="1100" b="1" i="0" u="none" strike="noStrike" baseline="0">
              <a:solidFill>
                <a:schemeClr val="tx1">
                  <a:lumMod val="65000"/>
                  <a:lumOff val="35000"/>
                </a:schemeClr>
              </a:solidFill>
              <a:latin typeface="HG丸ｺﾞｼｯｸM-PRO"/>
              <a:ea typeface="HG丸ｺﾞｼｯｸM-PRO"/>
            </a:rPr>
            <a:t>令和</a:t>
          </a:r>
          <a:r>
            <a:rPr lang="en-US" altLang="ja-JP" sz="1100" b="1" i="0" u="none" strike="noStrike" baseline="0">
              <a:solidFill>
                <a:schemeClr val="tx1">
                  <a:lumMod val="65000"/>
                  <a:lumOff val="35000"/>
                </a:schemeClr>
              </a:solidFill>
              <a:latin typeface="HG丸ｺﾞｼｯｸM-PRO"/>
              <a:ea typeface="HG丸ｺﾞｼｯｸM-PRO"/>
            </a:rPr>
            <a:t>5</a:t>
          </a:r>
          <a:r>
            <a:rPr lang="ja-JP" altLang="en-US" sz="1100" b="1" i="0" u="none" strike="noStrike" baseline="0">
              <a:solidFill>
                <a:schemeClr val="tx1">
                  <a:lumMod val="65000"/>
                  <a:lumOff val="35000"/>
                </a:schemeClr>
              </a:solidFill>
              <a:latin typeface="HG丸ｺﾞｼｯｸM-PRO"/>
              <a:ea typeface="HG丸ｺﾞｼｯｸM-PRO"/>
            </a:rPr>
            <a:t>年</a:t>
          </a:r>
          <a:r>
            <a:rPr lang="en-US" altLang="ja-JP" sz="1100" b="1" i="0" u="none" strike="noStrike" baseline="0">
              <a:solidFill>
                <a:schemeClr val="tx1">
                  <a:lumMod val="65000"/>
                  <a:lumOff val="35000"/>
                </a:schemeClr>
              </a:solidFill>
              <a:latin typeface="HG丸ｺﾞｼｯｸM-PRO"/>
              <a:ea typeface="HG丸ｺﾞｼｯｸM-PRO"/>
            </a:rPr>
            <a:t>11</a:t>
          </a:r>
          <a:r>
            <a:rPr lang="ja-JP" altLang="en-US" sz="1100" b="1" i="0" u="none" strike="noStrike" baseline="0">
              <a:solidFill>
                <a:schemeClr val="tx1">
                  <a:lumMod val="65000"/>
                  <a:lumOff val="35000"/>
                </a:schemeClr>
              </a:solidFill>
              <a:latin typeface="HG丸ｺﾞｼｯｸM-PRO"/>
              <a:ea typeface="HG丸ｺﾞｼｯｸM-PRO"/>
            </a:rPr>
            <a:t>月</a:t>
          </a:r>
          <a:r>
            <a:rPr lang="en-US" altLang="ja-JP" sz="1100" b="1" i="0" u="none" strike="noStrike" baseline="0">
              <a:solidFill>
                <a:schemeClr val="tx1">
                  <a:lumMod val="65000"/>
                  <a:lumOff val="35000"/>
                </a:schemeClr>
              </a:solidFill>
              <a:latin typeface="HG丸ｺﾞｼｯｸM-PRO"/>
              <a:ea typeface="HG丸ｺﾞｼｯｸM-PRO"/>
            </a:rPr>
            <a:t>6</a:t>
          </a:r>
          <a:r>
            <a:rPr lang="ja-JP" altLang="en-US" sz="1100" b="1" i="0" u="none" strike="noStrike" baseline="0">
              <a:solidFill>
                <a:schemeClr val="tx1">
                  <a:lumMod val="65000"/>
                  <a:lumOff val="35000"/>
                </a:schemeClr>
              </a:solidFill>
              <a:latin typeface="HG丸ｺﾞｼｯｸM-PRO"/>
              <a:ea typeface="HG丸ｺﾞｼｯｸM-PRO"/>
            </a:rPr>
            <a:t>日改正</a:t>
          </a: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25</xdr:row>
          <xdr:rowOff>42182</xdr:rowOff>
        </xdr:from>
        <xdr:to>
          <xdr:col>15</xdr:col>
          <xdr:colOff>447675</xdr:colOff>
          <xdr:row>34</xdr:row>
          <xdr:rowOff>23132</xdr:rowOff>
        </xdr:to>
        <xdr:pic>
          <xdr:nvPicPr>
            <xdr:cNvPr id="2447" name="図 51">
              <a:extLst>
                <a:ext uri="{FF2B5EF4-FFF2-40B4-BE49-F238E27FC236}">
                  <a16:creationId xmlns:a16="http://schemas.microsoft.com/office/drawing/2014/main" xmlns="" id="{00000000-0008-0000-0F00-00008F090000}"/>
                </a:ext>
              </a:extLst>
            </xdr:cNvPr>
            <xdr:cNvPicPr>
              <a:picLocks noChangeAspect="1" noChangeArrowheads="1"/>
              <a:extLst>
                <a:ext uri="{84589F7E-364E-4C9E-8A38-B11213B215E9}">
                  <a14:cameraTool cellRange="岩大!$A$2:$R$9" spid="_x0000_s36750"/>
                </a:ext>
              </a:extLst>
            </xdr:cNvPicPr>
          </xdr:nvPicPr>
          <xdr:blipFill>
            <a:blip xmlns:r="http://schemas.openxmlformats.org/officeDocument/2006/relationships" r:embed="rId10"/>
            <a:srcRect/>
            <a:stretch>
              <a:fillRect/>
            </a:stretch>
          </xdr:blipFill>
          <xdr:spPr bwMode="auto">
            <a:xfrm>
              <a:off x="114300" y="4464503"/>
              <a:ext cx="9722304" cy="157298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554182</xdr:colOff>
          <xdr:row>74</xdr:row>
          <xdr:rowOff>51954</xdr:rowOff>
        </xdr:from>
        <xdr:to>
          <xdr:col>16</xdr:col>
          <xdr:colOff>233796</xdr:colOff>
          <xdr:row>80</xdr:row>
          <xdr:rowOff>95433</xdr:rowOff>
        </xdr:to>
        <xdr:pic>
          <xdr:nvPicPr>
            <xdr:cNvPr id="2449" name="図 53">
              <a:extLst>
                <a:ext uri="{FF2B5EF4-FFF2-40B4-BE49-F238E27FC236}">
                  <a16:creationId xmlns:a16="http://schemas.microsoft.com/office/drawing/2014/main" xmlns="" id="{00000000-0008-0000-0F00-000091090000}"/>
                </a:ext>
              </a:extLst>
            </xdr:cNvPr>
            <xdr:cNvPicPr>
              <a:picLocks noChangeAspect="1" noChangeArrowheads="1"/>
              <a:extLst>
                <a:ext uri="{84589F7E-364E-4C9E-8A38-B11213B215E9}">
                  <a14:cameraTool cellRange="県立大!$B$8:$I$14" spid="_x0000_s36751"/>
                </a:ext>
              </a:extLst>
            </xdr:cNvPicPr>
          </xdr:nvPicPr>
          <xdr:blipFill>
            <a:blip xmlns:r="http://schemas.openxmlformats.org/officeDocument/2006/relationships" r:embed="rId11"/>
            <a:srcRect/>
            <a:stretch>
              <a:fillRect/>
            </a:stretch>
          </xdr:blipFill>
          <xdr:spPr bwMode="auto">
            <a:xfrm>
              <a:off x="3082637" y="12884727"/>
              <a:ext cx="7126432" cy="128172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21</xdr:col>
          <xdr:colOff>114300</xdr:colOff>
          <xdr:row>20</xdr:row>
          <xdr:rowOff>19050</xdr:rowOff>
        </xdr:to>
        <xdr:pic>
          <xdr:nvPicPr>
            <xdr:cNvPr id="2451" name="図 31">
              <a:extLst>
                <a:ext uri="{FF2B5EF4-FFF2-40B4-BE49-F238E27FC236}">
                  <a16:creationId xmlns:a16="http://schemas.microsoft.com/office/drawing/2014/main" xmlns="" id="{00000000-0008-0000-0F00-000093090000}"/>
                </a:ext>
              </a:extLst>
            </xdr:cNvPr>
            <xdr:cNvPicPr>
              <a:picLocks noChangeAspect="1" noChangeArrowheads="1"/>
              <a:extLst>
                <a:ext uri="{84589F7E-364E-4C9E-8A38-B11213B215E9}">
                  <a14:cameraTool cellRange="$T$19:$U$19" spid="_x0000_s36752"/>
                </a:ext>
              </a:extLst>
            </xdr:cNvPicPr>
          </xdr:nvPicPr>
          <xdr:blipFill>
            <a:blip xmlns:r="http://schemas.openxmlformats.org/officeDocument/2006/relationships" r:embed="rId12"/>
            <a:srcRect/>
            <a:stretch>
              <a:fillRect/>
            </a:stretch>
          </xdr:blipFill>
          <xdr:spPr bwMode="auto">
            <a:xfrm>
              <a:off x="12525375" y="3257550"/>
              <a:ext cx="14859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3</xdr:row>
          <xdr:rowOff>61233</xdr:rowOff>
        </xdr:from>
        <xdr:to>
          <xdr:col>17</xdr:col>
          <xdr:colOff>98425</xdr:colOff>
          <xdr:row>25</xdr:row>
          <xdr:rowOff>95251</xdr:rowOff>
        </xdr:to>
        <xdr:pic>
          <xdr:nvPicPr>
            <xdr:cNvPr id="2452" name="図 30">
              <a:extLst>
                <a:ext uri="{FF2B5EF4-FFF2-40B4-BE49-F238E27FC236}">
                  <a16:creationId xmlns:a16="http://schemas.microsoft.com/office/drawing/2014/main" xmlns="" id="{00000000-0008-0000-0F00-000094090000}"/>
                </a:ext>
              </a:extLst>
            </xdr:cNvPr>
            <xdr:cNvPicPr>
              <a:picLocks noChangeAspect="1" noChangeArrowheads="1"/>
              <a:extLst>
                <a:ext uri="{84589F7E-364E-4C9E-8A38-B11213B215E9}">
                  <a14:cameraTool cellRange="市内!$C$2:$T$22" spid="_x0000_s36753"/>
                </a:ext>
              </a:extLst>
            </xdr:cNvPicPr>
          </xdr:nvPicPr>
          <xdr:blipFill>
            <a:blip xmlns:r="http://schemas.openxmlformats.org/officeDocument/2006/relationships" r:embed="rId13"/>
            <a:srcRect/>
            <a:stretch>
              <a:fillRect/>
            </a:stretch>
          </xdr:blipFill>
          <xdr:spPr bwMode="auto">
            <a:xfrm>
              <a:off x="241300" y="591912"/>
              <a:ext cx="10035268" cy="39256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36739</xdr:colOff>
          <xdr:row>72</xdr:row>
          <xdr:rowOff>129268</xdr:rowOff>
        </xdr:from>
        <xdr:to>
          <xdr:col>4</xdr:col>
          <xdr:colOff>351064</xdr:colOff>
          <xdr:row>89</xdr:row>
          <xdr:rowOff>53068</xdr:rowOff>
        </xdr:to>
        <xdr:pic>
          <xdr:nvPicPr>
            <xdr:cNvPr id="2453" name="図 33">
              <a:extLst>
                <a:ext uri="{FF2B5EF4-FFF2-40B4-BE49-F238E27FC236}">
                  <a16:creationId xmlns:a16="http://schemas.microsoft.com/office/drawing/2014/main" xmlns="" id="{00000000-0008-0000-0F00-000095090000}"/>
                </a:ext>
              </a:extLst>
            </xdr:cNvPr>
            <xdr:cNvPicPr>
              <a:picLocks noChangeAspect="1" noChangeArrowheads="1"/>
              <a:extLst>
                <a:ext uri="{84589F7E-364E-4C9E-8A38-B11213B215E9}">
                  <a14:cameraTool cellRange="雫石!$B$2:$H$17" spid="_x0000_s36754"/>
                </a:ext>
              </a:extLst>
            </xdr:cNvPicPr>
          </xdr:nvPicPr>
          <xdr:blipFill>
            <a:blip xmlns:r="http://schemas.openxmlformats.org/officeDocument/2006/relationships" r:embed="rId14"/>
            <a:srcRect/>
            <a:stretch>
              <a:fillRect/>
            </a:stretch>
          </xdr:blipFill>
          <xdr:spPr bwMode="auto">
            <a:xfrm>
              <a:off x="36739" y="12865554"/>
              <a:ext cx="2818039" cy="312147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136071</xdr:colOff>
          <xdr:row>34</xdr:row>
          <xdr:rowOff>38101</xdr:rowOff>
        </xdr:from>
        <xdr:to>
          <xdr:col>16</xdr:col>
          <xdr:colOff>107496</xdr:colOff>
          <xdr:row>46</xdr:row>
          <xdr:rowOff>0</xdr:rowOff>
        </xdr:to>
        <xdr:pic>
          <xdr:nvPicPr>
            <xdr:cNvPr id="2454" name="図 43">
              <a:extLst>
                <a:ext uri="{FF2B5EF4-FFF2-40B4-BE49-F238E27FC236}">
                  <a16:creationId xmlns:a16="http://schemas.microsoft.com/office/drawing/2014/main" xmlns="" id="{00000000-0008-0000-0F00-000096090000}"/>
                </a:ext>
              </a:extLst>
            </xdr:cNvPr>
            <xdr:cNvPicPr>
              <a:picLocks noChangeAspect="1" noChangeArrowheads="1"/>
              <a:extLst>
                <a:ext uri="{84589F7E-364E-4C9E-8A38-B11213B215E9}">
                  <a14:cameraTool cellRange="Sheet1!$C$7:$D$12" spid="_x0000_s36755"/>
                </a:ext>
              </a:extLst>
            </xdr:cNvPicPr>
          </xdr:nvPicPr>
          <xdr:blipFill>
            <a:blip xmlns:r="http://schemas.openxmlformats.org/officeDocument/2006/relationships" r:embed="rId15"/>
            <a:srcRect/>
            <a:stretch>
              <a:fillRect/>
            </a:stretch>
          </xdr:blipFill>
          <xdr:spPr bwMode="auto">
            <a:xfrm>
              <a:off x="136071" y="5975351"/>
              <a:ext cx="9869488" cy="205739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54428</xdr:colOff>
      <xdr:row>39</xdr:row>
      <xdr:rowOff>122464</xdr:rowOff>
    </xdr:from>
    <xdr:to>
      <xdr:col>16</xdr:col>
      <xdr:colOff>110217</xdr:colOff>
      <xdr:row>46</xdr:row>
      <xdr:rowOff>55789</xdr:rowOff>
    </xdr:to>
    <xdr:pic>
      <xdr:nvPicPr>
        <xdr:cNvPr id="30" name="図 29">
          <a:extLst>
            <a:ext uri="{FF2B5EF4-FFF2-40B4-BE49-F238E27FC236}">
              <a16:creationId xmlns:a16="http://schemas.microsoft.com/office/drawing/2014/main" xmlns="" id="{00000000-0008-0000-0F00-00001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817428" y="7021285"/>
          <a:ext cx="1171575" cy="11715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454779</xdr:colOff>
          <xdr:row>83</xdr:row>
          <xdr:rowOff>34637</xdr:rowOff>
        </xdr:from>
        <xdr:to>
          <xdr:col>16</xdr:col>
          <xdr:colOff>226456</xdr:colOff>
          <xdr:row>91</xdr:row>
          <xdr:rowOff>32163</xdr:rowOff>
        </xdr:to>
        <xdr:pic>
          <xdr:nvPicPr>
            <xdr:cNvPr id="32" name="図 51">
              <a:extLst>
                <a:ext uri="{FF2B5EF4-FFF2-40B4-BE49-F238E27FC236}">
                  <a16:creationId xmlns:a16="http://schemas.microsoft.com/office/drawing/2014/main" xmlns="" id="{00000000-0008-0000-0F00-000020000000}"/>
                </a:ext>
              </a:extLst>
            </xdr:cNvPr>
            <xdr:cNvPicPr>
              <a:picLocks noChangeAspect="1" noChangeArrowheads="1"/>
              <a:extLst>
                <a:ext uri="{84589F7E-364E-4C9E-8A38-B11213B215E9}">
                  <a14:cameraTool cellRange="岩大!$A$12:$Q$18" spid="_x0000_s36756"/>
                </a:ext>
              </a:extLst>
            </xdr:cNvPicPr>
          </xdr:nvPicPr>
          <xdr:blipFill>
            <a:blip xmlns:r="http://schemas.openxmlformats.org/officeDocument/2006/relationships" r:embed="rId17"/>
            <a:srcRect/>
            <a:stretch>
              <a:fillRect/>
            </a:stretch>
          </xdr:blipFill>
          <xdr:spPr bwMode="auto">
            <a:xfrm>
              <a:off x="2983234" y="14625205"/>
              <a:ext cx="7218495" cy="138298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520783</xdr:colOff>
      <xdr:row>81</xdr:row>
      <xdr:rowOff>42059</xdr:rowOff>
    </xdr:from>
    <xdr:to>
      <xdr:col>6</xdr:col>
      <xdr:colOff>323480</xdr:colOff>
      <xdr:row>83</xdr:row>
      <xdr:rowOff>51584</xdr:rowOff>
    </xdr:to>
    <xdr:pic>
      <xdr:nvPicPr>
        <xdr:cNvPr id="29" name="図 41">
          <a:extLst>
            <a:ext uri="{FF2B5EF4-FFF2-40B4-BE49-F238E27FC236}">
              <a16:creationId xmlns:a16="http://schemas.microsoft.com/office/drawing/2014/main" xmlns="" id="{00000000-0008-0000-0F00-00001D000000}"/>
            </a:ext>
          </a:extLst>
        </xdr:cNvPr>
        <xdr:cNvPicPr>
          <a:picLocks noChangeAspect="1"/>
        </xdr:cNvPicPr>
      </xdr:nvPicPr>
      <xdr:blipFill>
        <a:blip xmlns:r="http://schemas.openxmlformats.org/officeDocument/2006/relationships" r:embed="rId7" cstate="print"/>
        <a:srcRect/>
        <a:stretch>
          <a:fillRect/>
        </a:stretch>
      </xdr:blipFill>
      <xdr:spPr bwMode="auto">
        <a:xfrm>
          <a:off x="3049238" y="14286264"/>
          <a:ext cx="1066924" cy="35588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1</xdr:colOff>
          <xdr:row>50</xdr:row>
          <xdr:rowOff>25978</xdr:rowOff>
        </xdr:from>
        <xdr:to>
          <xdr:col>4</xdr:col>
          <xdr:colOff>241466</xdr:colOff>
          <xdr:row>70</xdr:row>
          <xdr:rowOff>34637</xdr:rowOff>
        </xdr:to>
        <xdr:pic>
          <xdr:nvPicPr>
            <xdr:cNvPr id="33" name="図 32">
              <a:extLst>
                <a:ext uri="{FF2B5EF4-FFF2-40B4-BE49-F238E27FC236}">
                  <a16:creationId xmlns:a16="http://schemas.microsoft.com/office/drawing/2014/main" xmlns="" id="{00000000-0008-0000-0F00-000021000000}"/>
                </a:ext>
              </a:extLst>
            </xdr:cNvPr>
            <xdr:cNvPicPr>
              <a:picLocks noChangeAspect="1" noChangeArrowheads="1"/>
              <a:extLst>
                <a:ext uri="{84589F7E-364E-4C9E-8A38-B11213B215E9}">
                  <a14:cameraTool cellRange="東線!$B$23:$H$46" spid="_x0000_s36757"/>
                </a:ext>
              </a:extLst>
            </xdr:cNvPicPr>
          </xdr:nvPicPr>
          <xdr:blipFill>
            <a:blip xmlns:r="http://schemas.openxmlformats.org/officeDocument/2006/relationships" r:embed="rId18"/>
            <a:srcRect/>
            <a:stretch>
              <a:fillRect/>
            </a:stretch>
          </xdr:blipFill>
          <xdr:spPr bwMode="auto">
            <a:xfrm>
              <a:off x="1" y="8685069"/>
              <a:ext cx="2769920" cy="34896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452615</xdr:colOff>
          <xdr:row>50</xdr:row>
          <xdr:rowOff>112568</xdr:rowOff>
        </xdr:from>
        <xdr:to>
          <xdr:col>10</xdr:col>
          <xdr:colOff>194830</xdr:colOff>
          <xdr:row>71</xdr:row>
          <xdr:rowOff>112568</xdr:rowOff>
        </xdr:to>
        <xdr:pic>
          <xdr:nvPicPr>
            <xdr:cNvPr id="43" name="図 42">
              <a:extLst>
                <a:ext uri="{FF2B5EF4-FFF2-40B4-BE49-F238E27FC236}">
                  <a16:creationId xmlns:a16="http://schemas.microsoft.com/office/drawing/2014/main" xmlns="" id="{00000000-0008-0000-0F00-00002B000000}"/>
                </a:ext>
              </a:extLst>
            </xdr:cNvPr>
            <xdr:cNvPicPr>
              <a:picLocks noChangeAspect="1" noChangeArrowheads="1"/>
              <a:extLst>
                <a:ext uri="{84589F7E-364E-4C9E-8A38-B11213B215E9}">
                  <a14:cameraTool cellRange="南線!$B$2:$H$36" spid="_x0000_s36758"/>
                </a:ext>
              </a:extLst>
            </xdr:cNvPicPr>
          </xdr:nvPicPr>
          <xdr:blipFill>
            <a:blip xmlns:r="http://schemas.openxmlformats.org/officeDocument/2006/relationships" r:embed="rId19"/>
            <a:srcRect/>
            <a:stretch>
              <a:fillRect/>
            </a:stretch>
          </xdr:blipFill>
          <xdr:spPr bwMode="auto">
            <a:xfrm>
              <a:off x="2981070" y="8771659"/>
              <a:ext cx="3534896" cy="365413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415637</xdr:colOff>
          <xdr:row>50</xdr:row>
          <xdr:rowOff>112566</xdr:rowOff>
        </xdr:from>
        <xdr:to>
          <xdr:col>16</xdr:col>
          <xdr:colOff>112568</xdr:colOff>
          <xdr:row>71</xdr:row>
          <xdr:rowOff>103909</xdr:rowOff>
        </xdr:to>
        <xdr:pic>
          <xdr:nvPicPr>
            <xdr:cNvPr id="46" name="図 45">
              <a:extLst>
                <a:ext uri="{FF2B5EF4-FFF2-40B4-BE49-F238E27FC236}">
                  <a16:creationId xmlns:a16="http://schemas.microsoft.com/office/drawing/2014/main" xmlns="" id="{00000000-0008-0000-0F00-00002E000000}"/>
                </a:ext>
              </a:extLst>
            </xdr:cNvPr>
            <xdr:cNvPicPr>
              <a:picLocks noChangeAspect="1" noChangeArrowheads="1"/>
              <a:extLst>
                <a:ext uri="{84589F7E-364E-4C9E-8A38-B11213B215E9}">
                  <a14:cameraTool cellRange="北線!$B$2:$H$36" spid="_x0000_s36759"/>
                </a:ext>
              </a:extLst>
            </xdr:cNvPicPr>
          </xdr:nvPicPr>
          <xdr:blipFill>
            <a:blip xmlns:r="http://schemas.openxmlformats.org/officeDocument/2006/relationships" r:embed="rId20"/>
            <a:srcRect/>
            <a:stretch>
              <a:fillRect/>
            </a:stretch>
          </xdr:blipFill>
          <xdr:spPr bwMode="auto">
            <a:xfrm>
              <a:off x="6736773" y="8771657"/>
              <a:ext cx="3351068" cy="36454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0</xdr:colOff>
      <xdr:row>25</xdr:row>
      <xdr:rowOff>0</xdr:rowOff>
    </xdr:from>
    <xdr:to>
      <xdr:col>7</xdr:col>
      <xdr:colOff>1543796</xdr:colOff>
      <xdr:row>31</xdr:row>
      <xdr:rowOff>136201</xdr:rowOff>
    </xdr:to>
    <xdr:sp macro="" textlink="">
      <xdr:nvSpPr>
        <xdr:cNvPr id="3" name="テキスト ボックス 2">
          <a:extLst>
            <a:ext uri="{FF2B5EF4-FFF2-40B4-BE49-F238E27FC236}">
              <a16:creationId xmlns:a16="http://schemas.microsoft.com/office/drawing/2014/main" xmlns="" id="{00000000-0008-0000-1000-000003000000}"/>
            </a:ext>
          </a:extLst>
        </xdr:cNvPr>
        <xdr:cNvSpPr txBox="1"/>
      </xdr:nvSpPr>
      <xdr:spPr>
        <a:xfrm>
          <a:off x="3590925" y="10582275"/>
          <a:ext cx="10202021" cy="1164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lnSpc>
              <a:spcPts val="1100"/>
            </a:lnSpc>
            <a:defRPr sz="1000"/>
          </a:pPr>
          <a:r>
            <a:rPr lang="ja-JP" altLang="en-US" sz="1200" b="1" i="0" u="none" strike="noStrike" baseline="0">
              <a:solidFill>
                <a:schemeClr val="tx1">
                  <a:lumMod val="65000"/>
                  <a:lumOff val="35000"/>
                </a:schemeClr>
              </a:solidFill>
              <a:latin typeface="HG丸ｺﾞｼｯｸM-PRO"/>
              <a:ea typeface="HG丸ｺﾞｼｯｸM-PRO"/>
            </a:rPr>
            <a:t>※　送迎バスをご利用の際は、運転者にわかるように手を上げて合図して下さい。</a:t>
          </a:r>
        </a:p>
        <a:p>
          <a:pPr algn="l" rtl="0">
            <a:lnSpc>
              <a:spcPts val="600"/>
            </a:lnSpc>
            <a:defRPr sz="1000"/>
          </a:pPr>
          <a:endParaRPr lang="ja-JP" altLang="en-US" sz="600" b="1" i="0" u="none" strike="noStrike" baseline="0">
            <a:solidFill>
              <a:schemeClr val="tx1">
                <a:lumMod val="65000"/>
                <a:lumOff val="35000"/>
              </a:schemeClr>
            </a:solidFill>
            <a:latin typeface="HG丸ｺﾞｼｯｸM-PRO"/>
            <a:ea typeface="HG丸ｺﾞｼｯｸM-PRO"/>
          </a:endParaRPr>
        </a:p>
        <a:p>
          <a:pPr algn="l" rtl="0">
            <a:lnSpc>
              <a:spcPct val="100000"/>
            </a:lnSpc>
            <a:defRPr sz="1000"/>
          </a:pPr>
          <a:r>
            <a:rPr lang="ja-JP" altLang="en-US" sz="1200" b="1" i="0" u="none" strike="noStrike" baseline="0">
              <a:solidFill>
                <a:schemeClr val="tx1">
                  <a:lumMod val="65000"/>
                  <a:lumOff val="35000"/>
                </a:schemeClr>
              </a:solidFill>
              <a:latin typeface="HG丸ｺﾞｼｯｸM-PRO"/>
              <a:ea typeface="HG丸ｺﾞｼｯｸM-PRO"/>
            </a:rPr>
            <a:t>※　自動車学校からお帰りの際は、ご利用になる </a:t>
          </a:r>
          <a:r>
            <a:rPr lang="ja-JP" altLang="en-US" sz="1200" b="1" i="0" u="sng" strike="noStrike" baseline="0">
              <a:solidFill>
                <a:schemeClr val="tx1">
                  <a:lumMod val="65000"/>
                  <a:lumOff val="35000"/>
                </a:schemeClr>
              </a:solidFill>
              <a:latin typeface="HG丸ｺﾞｼｯｸM-PRO"/>
              <a:ea typeface="HG丸ｺﾞｼｯｸM-PRO"/>
            </a:rPr>
            <a:t>路線名の掲示があるバス </a:t>
          </a:r>
          <a:r>
            <a:rPr lang="ja-JP" altLang="en-US" sz="1200" b="1" i="0" u="none" strike="noStrike" baseline="0">
              <a:solidFill>
                <a:schemeClr val="tx1">
                  <a:lumMod val="65000"/>
                  <a:lumOff val="35000"/>
                </a:schemeClr>
              </a:solidFill>
              <a:latin typeface="HG丸ｺﾞｼｯｸM-PRO"/>
              <a:ea typeface="HG丸ｺﾞｼｯｸM-PRO"/>
            </a:rPr>
            <a:t>に乗ってお待ち下さい。</a:t>
          </a:r>
        </a:p>
        <a:p>
          <a:pPr algn="l" rtl="0">
            <a:lnSpc>
              <a:spcPct val="100000"/>
            </a:lnSpc>
            <a:defRPr sz="1000"/>
          </a:pPr>
          <a:r>
            <a:rPr lang="ja-JP" altLang="en-US" sz="1200" b="1" i="0" u="none" strike="noStrike" baseline="0">
              <a:solidFill>
                <a:schemeClr val="tx1">
                  <a:lumMod val="65000"/>
                  <a:lumOff val="35000"/>
                </a:schemeClr>
              </a:solidFill>
              <a:latin typeface="HG丸ｺﾞｼｯｸM-PRO"/>
              <a:ea typeface="HG丸ｺﾞｼｯｸM-PRO"/>
            </a:rPr>
            <a:t>　ただし、最後の学校発の便は、運転者がバスまでご案内いたします。バスには乗らずに待合室でお待ち下さい。</a:t>
          </a:r>
          <a:endParaRPr lang="ja-JP" altLang="en-US" sz="1200" b="0" i="0" u="none" strike="noStrike" baseline="0">
            <a:solidFill>
              <a:schemeClr val="tx1">
                <a:lumMod val="65000"/>
                <a:lumOff val="35000"/>
              </a:schemeClr>
            </a:solidFill>
            <a:latin typeface="HG丸ｺﾞｼｯｸM-PRO"/>
            <a:ea typeface="HG丸ｺﾞｼｯｸM-PRO"/>
          </a:endParaRPr>
        </a:p>
        <a:p>
          <a:pPr algn="l" rtl="0">
            <a:lnSpc>
              <a:spcPts val="1300"/>
            </a:lnSpc>
            <a:defRPr sz="1000"/>
          </a:pPr>
          <a:endParaRPr lang="ja-JP" altLang="en-US" sz="1400" b="0" i="0" u="none" strike="noStrike" baseline="0">
            <a:solidFill>
              <a:schemeClr val="tx1">
                <a:lumMod val="65000"/>
                <a:lumOff val="35000"/>
              </a:schemeClr>
            </a:solidFill>
            <a:latin typeface="ＭＳ Ｐゴシック"/>
            <a:ea typeface="ＭＳ Ｐゴシック"/>
          </a:endParaRPr>
        </a:p>
        <a:p>
          <a:pPr algn="l" rtl="0">
            <a:lnSpc>
              <a:spcPts val="1200"/>
            </a:lnSpc>
            <a:defRPr sz="1000"/>
          </a:pPr>
          <a:endParaRPr lang="ja-JP" altLang="en-US" sz="1300" b="1" i="0" u="none" strike="noStrike" baseline="0">
            <a:solidFill>
              <a:srgbClr val="000000"/>
            </a:solidFill>
            <a:latin typeface="HG丸ｺﾞｼｯｸM-PRO"/>
            <a:ea typeface="HG丸ｺﾞｼｯｸM-PRO"/>
          </a:endParaRPr>
        </a:p>
        <a:p>
          <a:pPr algn="l" rtl="0">
            <a:lnSpc>
              <a:spcPts val="1200"/>
            </a:lnSpc>
            <a:defRPr sz="1000"/>
          </a:pPr>
          <a:endParaRPr lang="ja-JP" altLang="en-US" sz="1300" b="1" i="0" u="none" strike="noStrike" baseline="0">
            <a:solidFill>
              <a:srgbClr val="000000"/>
            </a:solidFill>
            <a:latin typeface="HG丸ｺﾞｼｯｸM-PRO"/>
            <a:ea typeface="HG丸ｺﾞｼｯｸM-PRO"/>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285750</xdr:colOff>
      <xdr:row>18</xdr:row>
      <xdr:rowOff>76200</xdr:rowOff>
    </xdr:from>
    <xdr:to>
      <xdr:col>24</xdr:col>
      <xdr:colOff>619125</xdr:colOff>
      <xdr:row>52</xdr:row>
      <xdr:rowOff>114300</xdr:rowOff>
    </xdr:to>
    <xdr:grpSp>
      <xdr:nvGrpSpPr>
        <xdr:cNvPr id="4097" name="グループ化 19">
          <a:extLst>
            <a:ext uri="{FF2B5EF4-FFF2-40B4-BE49-F238E27FC236}">
              <a16:creationId xmlns:a16="http://schemas.microsoft.com/office/drawing/2014/main" xmlns="" id="{00000000-0008-0000-1200-000001100000}"/>
            </a:ext>
          </a:extLst>
        </xdr:cNvPr>
        <xdr:cNvGrpSpPr>
          <a:grpSpLocks/>
        </xdr:cNvGrpSpPr>
      </xdr:nvGrpSpPr>
      <xdr:grpSpPr bwMode="auto">
        <a:xfrm>
          <a:off x="6181725" y="3467100"/>
          <a:ext cx="9391650" cy="6191250"/>
          <a:chOff x="6438900" y="3276600"/>
          <a:chExt cx="9390476" cy="6190476"/>
        </a:xfrm>
      </xdr:grpSpPr>
      <xdr:pic>
        <xdr:nvPicPr>
          <xdr:cNvPr id="4098" name="図 1">
            <a:extLst>
              <a:ext uri="{FF2B5EF4-FFF2-40B4-BE49-F238E27FC236}">
                <a16:creationId xmlns:a16="http://schemas.microsoft.com/office/drawing/2014/main" xmlns="" id="{00000000-0008-0000-1200-000002100000}"/>
              </a:ext>
            </a:extLst>
          </xdr:cNvPr>
          <xdr:cNvPicPr>
            <a:picLocks noChangeAspect="1"/>
          </xdr:cNvPicPr>
        </xdr:nvPicPr>
        <xdr:blipFill>
          <a:blip xmlns:r="http://schemas.openxmlformats.org/officeDocument/2006/relationships" r:embed="rId1" cstate="print"/>
          <a:srcRect/>
          <a:stretch>
            <a:fillRect/>
          </a:stretch>
        </xdr:blipFill>
        <xdr:spPr bwMode="auto">
          <a:xfrm>
            <a:off x="6438900" y="3276600"/>
            <a:ext cx="9390476" cy="6190476"/>
          </a:xfrm>
          <a:prstGeom prst="rect">
            <a:avLst/>
          </a:prstGeom>
          <a:noFill/>
          <a:ln w="9525">
            <a:noFill/>
            <a:miter lim="800000"/>
            <a:headEnd/>
            <a:tailEnd/>
          </a:ln>
        </xdr:spPr>
      </xdr:pic>
      <xdr:cxnSp macro="">
        <xdr:nvCxnSpPr>
          <xdr:cNvPr id="4" name="直線矢印コネクタ 3">
            <a:extLst>
              <a:ext uri="{FF2B5EF4-FFF2-40B4-BE49-F238E27FC236}">
                <a16:creationId xmlns:a16="http://schemas.microsoft.com/office/drawing/2014/main" xmlns="" id="{00000000-0008-0000-1200-000004000000}"/>
              </a:ext>
            </a:extLst>
          </xdr:cNvPr>
          <xdr:cNvCxnSpPr/>
        </xdr:nvCxnSpPr>
        <xdr:spPr>
          <a:xfrm>
            <a:off x="13829376" y="4362314"/>
            <a:ext cx="342857" cy="3619048"/>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5" name="直線矢印コネクタ 4">
            <a:extLst>
              <a:ext uri="{FF2B5EF4-FFF2-40B4-BE49-F238E27FC236}">
                <a16:creationId xmlns:a16="http://schemas.microsoft.com/office/drawing/2014/main" xmlns="" id="{00000000-0008-0000-1200-000005000000}"/>
              </a:ext>
            </a:extLst>
          </xdr:cNvPr>
          <xdr:cNvCxnSpPr/>
        </xdr:nvCxnSpPr>
        <xdr:spPr>
          <a:xfrm flipV="1">
            <a:off x="10943662" y="3600410"/>
            <a:ext cx="438095" cy="5000000"/>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7" name="直線矢印コネクタ 6">
            <a:extLst>
              <a:ext uri="{FF2B5EF4-FFF2-40B4-BE49-F238E27FC236}">
                <a16:creationId xmlns:a16="http://schemas.microsoft.com/office/drawing/2014/main" xmlns="" id="{00000000-0008-0000-1200-000007000000}"/>
              </a:ext>
            </a:extLst>
          </xdr:cNvPr>
          <xdr:cNvCxnSpPr/>
        </xdr:nvCxnSpPr>
        <xdr:spPr>
          <a:xfrm flipH="1">
            <a:off x="11238900" y="8200409"/>
            <a:ext cx="2390476" cy="533333"/>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9" name="直線矢印コネクタ 8">
            <a:extLst>
              <a:ext uri="{FF2B5EF4-FFF2-40B4-BE49-F238E27FC236}">
                <a16:creationId xmlns:a16="http://schemas.microsoft.com/office/drawing/2014/main" xmlns="" id="{00000000-0008-0000-1200-000009000000}"/>
              </a:ext>
            </a:extLst>
          </xdr:cNvPr>
          <xdr:cNvCxnSpPr/>
        </xdr:nvCxnSpPr>
        <xdr:spPr>
          <a:xfrm flipH="1">
            <a:off x="8905567" y="3590886"/>
            <a:ext cx="2361905" cy="114286"/>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10" name="直線矢印コネクタ 9">
            <a:extLst>
              <a:ext uri="{FF2B5EF4-FFF2-40B4-BE49-F238E27FC236}">
                <a16:creationId xmlns:a16="http://schemas.microsoft.com/office/drawing/2014/main" xmlns="" id="{00000000-0008-0000-1200-00000A000000}"/>
              </a:ext>
            </a:extLst>
          </xdr:cNvPr>
          <xdr:cNvCxnSpPr/>
        </xdr:nvCxnSpPr>
        <xdr:spPr>
          <a:xfrm flipH="1">
            <a:off x="13972233" y="3962314"/>
            <a:ext cx="1771429" cy="38095"/>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4</xdr:row>
      <xdr:rowOff>0</xdr:rowOff>
    </xdr:from>
    <xdr:to>
      <xdr:col>28</xdr:col>
      <xdr:colOff>95250</xdr:colOff>
      <xdr:row>10</xdr:row>
      <xdr:rowOff>9525</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06025" y="685800"/>
          <a:ext cx="695325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12</xdr:row>
      <xdr:rowOff>0</xdr:rowOff>
    </xdr:from>
    <xdr:to>
      <xdr:col>27</xdr:col>
      <xdr:colOff>295275</xdr:colOff>
      <xdr:row>18</xdr:row>
      <xdr:rowOff>9525</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6025" y="2571750"/>
          <a:ext cx="646747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26</xdr:col>
      <xdr:colOff>9525</xdr:colOff>
      <xdr:row>27</xdr:row>
      <xdr:rowOff>180975</xdr:rowOff>
    </xdr:to>
    <xdr:pic>
      <xdr:nvPicPr>
        <xdr:cNvPr id="17" name="図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06025" y="4810125"/>
          <a:ext cx="549592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4</xdr:row>
      <xdr:rowOff>0</xdr:rowOff>
    </xdr:from>
    <xdr:to>
      <xdr:col>28</xdr:col>
      <xdr:colOff>381000</xdr:colOff>
      <xdr:row>11</xdr:row>
      <xdr:rowOff>9525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685800"/>
          <a:ext cx="792480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27</xdr:col>
      <xdr:colOff>95250</xdr:colOff>
      <xdr:row>20</xdr:row>
      <xdr:rowOff>9525</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0225" y="2752725"/>
          <a:ext cx="69532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26</xdr:col>
      <xdr:colOff>295275</xdr:colOff>
      <xdr:row>29</xdr:row>
      <xdr:rowOff>9525</xdr:rowOff>
    </xdr:to>
    <xdr:pic>
      <xdr:nvPicPr>
        <xdr:cNvPr id="8" name="図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0225" y="4819650"/>
          <a:ext cx="6467475"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32971</xdr:colOff>
      <xdr:row>14</xdr:row>
      <xdr:rowOff>71804</xdr:rowOff>
    </xdr:from>
    <xdr:to>
      <xdr:col>4</xdr:col>
      <xdr:colOff>607750</xdr:colOff>
      <xdr:row>24</xdr:row>
      <xdr:rowOff>142875</xdr:rowOff>
    </xdr:to>
    <xdr:pic>
      <xdr:nvPicPr>
        <xdr:cNvPr id="5" name="図 4">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4246" y="2710229"/>
          <a:ext cx="1813029" cy="197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xdr:row>
      <xdr:rowOff>0</xdr:rowOff>
    </xdr:from>
    <xdr:to>
      <xdr:col>20</xdr:col>
      <xdr:colOff>133350</xdr:colOff>
      <xdr:row>37</xdr:row>
      <xdr:rowOff>9525</xdr:rowOff>
    </xdr:to>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9225" y="171450"/>
          <a:ext cx="561975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20</xdr:col>
      <xdr:colOff>133350</xdr:colOff>
      <xdr:row>77</xdr:row>
      <xdr:rowOff>152400</xdr:rowOff>
    </xdr:to>
    <xdr:pic>
      <xdr:nvPicPr>
        <xdr:cNvPr id="9" name="図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9225" y="7172325"/>
          <a:ext cx="561975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32971</xdr:colOff>
      <xdr:row>15</xdr:row>
      <xdr:rowOff>176579</xdr:rowOff>
    </xdr:from>
    <xdr:to>
      <xdr:col>4</xdr:col>
      <xdr:colOff>607750</xdr:colOff>
      <xdr:row>26</xdr:row>
      <xdr:rowOff>57150</xdr:rowOff>
    </xdr:to>
    <xdr:pic>
      <xdr:nvPicPr>
        <xdr:cNvPr id="6" name="図 5">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4246" y="3005504"/>
          <a:ext cx="1813029" cy="197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28575</xdr:colOff>
      <xdr:row>3</xdr:row>
      <xdr:rowOff>57150</xdr:rowOff>
    </xdr:from>
    <xdr:to>
      <xdr:col>18</xdr:col>
      <xdr:colOff>161925</xdr:colOff>
      <xdr:row>39</xdr:row>
      <xdr:rowOff>152400</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657225"/>
          <a:ext cx="5619750" cy="667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18</xdr:col>
      <xdr:colOff>133350</xdr:colOff>
      <xdr:row>82</xdr:row>
      <xdr:rowOff>161925</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67625" y="8039100"/>
          <a:ext cx="5619750" cy="667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38100</xdr:colOff>
      <xdr:row>6</xdr:row>
      <xdr:rowOff>114300</xdr:rowOff>
    </xdr:from>
    <xdr:to>
      <xdr:col>4</xdr:col>
      <xdr:colOff>612879</xdr:colOff>
      <xdr:row>16</xdr:row>
      <xdr:rowOff>185371</xdr:rowOff>
    </xdr:to>
    <xdr:pic>
      <xdr:nvPicPr>
        <xdr:cNvPr id="4" name="図 3">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1228725"/>
          <a:ext cx="1813029" cy="197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28575</xdr:colOff>
      <xdr:row>2</xdr:row>
      <xdr:rowOff>142875</xdr:rowOff>
    </xdr:from>
    <xdr:to>
      <xdr:col>17</xdr:col>
      <xdr:colOff>161925</xdr:colOff>
      <xdr:row>20</xdr:row>
      <xdr:rowOff>133350</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485775"/>
          <a:ext cx="5619750"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0</xdr:rowOff>
    </xdr:from>
    <xdr:to>
      <xdr:col>17</xdr:col>
      <xdr:colOff>133350</xdr:colOff>
      <xdr:row>43</xdr:row>
      <xdr:rowOff>152400</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4448175"/>
          <a:ext cx="5619750"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38100</xdr:colOff>
      <xdr:row>10</xdr:row>
      <xdr:rowOff>76200</xdr:rowOff>
    </xdr:from>
    <xdr:to>
      <xdr:col>4</xdr:col>
      <xdr:colOff>612879</xdr:colOff>
      <xdr:row>20</xdr:row>
      <xdr:rowOff>147271</xdr:rowOff>
    </xdr:to>
    <xdr:pic>
      <xdr:nvPicPr>
        <xdr:cNvPr id="4" name="図 3">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1952625"/>
          <a:ext cx="1813029" cy="197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609600</xdr:colOff>
      <xdr:row>0</xdr:row>
      <xdr:rowOff>47625</xdr:rowOff>
    </xdr:from>
    <xdr:to>
      <xdr:col>17</xdr:col>
      <xdr:colOff>57150</xdr:colOff>
      <xdr:row>26</xdr:row>
      <xdr:rowOff>57150</xdr:rowOff>
    </xdr:to>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47625"/>
          <a:ext cx="5619750" cy="493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29</xdr:row>
      <xdr:rowOff>0</xdr:rowOff>
    </xdr:from>
    <xdr:to>
      <xdr:col>17</xdr:col>
      <xdr:colOff>133350</xdr:colOff>
      <xdr:row>57</xdr:row>
      <xdr:rowOff>133350</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5457825"/>
          <a:ext cx="5619750" cy="493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242521</xdr:colOff>
      <xdr:row>14</xdr:row>
      <xdr:rowOff>90854</xdr:rowOff>
    </xdr:from>
    <xdr:to>
      <xdr:col>5</xdr:col>
      <xdr:colOff>512500</xdr:colOff>
      <xdr:row>26</xdr:row>
      <xdr:rowOff>9525</xdr:rowOff>
    </xdr:to>
    <xdr:pic>
      <xdr:nvPicPr>
        <xdr:cNvPr id="2" name="図 1">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9196" y="2491154"/>
          <a:ext cx="1813029" cy="197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242521</xdr:colOff>
      <xdr:row>14</xdr:row>
      <xdr:rowOff>90854</xdr:rowOff>
    </xdr:from>
    <xdr:to>
      <xdr:col>5</xdr:col>
      <xdr:colOff>512500</xdr:colOff>
      <xdr:row>26</xdr:row>
      <xdr:rowOff>9525</xdr:rowOff>
    </xdr:to>
    <xdr:pic>
      <xdr:nvPicPr>
        <xdr:cNvPr id="3" name="図 2">
          <a:extLst>
            <a:ext uri="{FF2B5EF4-FFF2-40B4-BE49-F238E27FC236}">
              <a16:creationId xmlns:a16="http://schemas.microsoft.com/office/drawing/2014/main" xmlns=""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1071" y="2148254"/>
          <a:ext cx="1813029" cy="197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63"/>
  <sheetViews>
    <sheetView topLeftCell="F55" zoomScaleNormal="100" workbookViewId="0">
      <selection activeCell="N16" sqref="N16"/>
    </sheetView>
  </sheetViews>
  <sheetFormatPr defaultRowHeight="13.5" x14ac:dyDescent="0.15"/>
  <cols>
    <col min="2" max="2" width="13.375" customWidth="1"/>
    <col min="3" max="3" width="23.125" customWidth="1"/>
    <col min="4" max="16" width="5.875" customWidth="1"/>
  </cols>
  <sheetData>
    <row r="1" spans="3:16" ht="13.5" customHeight="1" x14ac:dyDescent="0.15">
      <c r="C1" s="405" t="s">
        <v>444</v>
      </c>
      <c r="D1" s="405"/>
      <c r="E1" s="405"/>
      <c r="F1" s="405"/>
      <c r="G1" s="405"/>
      <c r="H1" s="405"/>
      <c r="I1" s="405"/>
      <c r="J1" s="405"/>
      <c r="K1" s="405"/>
      <c r="L1" s="405"/>
      <c r="M1" s="405"/>
      <c r="N1" s="405"/>
      <c r="O1" s="405"/>
      <c r="P1" s="405"/>
    </row>
    <row r="2" spans="3:16" ht="13.5" customHeight="1" x14ac:dyDescent="0.15">
      <c r="C2" s="406"/>
      <c r="D2" s="406"/>
      <c r="E2" s="406"/>
      <c r="F2" s="406"/>
      <c r="G2" s="406"/>
      <c r="H2" s="406"/>
      <c r="I2" s="406"/>
      <c r="J2" s="406"/>
      <c r="K2" s="406"/>
      <c r="L2" s="406"/>
      <c r="M2" s="406"/>
      <c r="N2" s="406"/>
      <c r="O2" s="406"/>
      <c r="P2" s="406"/>
    </row>
    <row r="3" spans="3:16" x14ac:dyDescent="0.15">
      <c r="C3" s="336" t="s">
        <v>431</v>
      </c>
      <c r="D3" s="420" t="s">
        <v>430</v>
      </c>
      <c r="E3" s="420"/>
      <c r="F3" s="420"/>
      <c r="G3" s="420"/>
      <c r="H3" s="420"/>
      <c r="I3" s="420"/>
      <c r="J3" s="420"/>
      <c r="K3" s="420"/>
      <c r="L3" s="420"/>
      <c r="M3" s="420"/>
      <c r="N3" s="420"/>
      <c r="O3" s="420"/>
      <c r="P3" s="420"/>
    </row>
    <row r="4" spans="3:16" ht="18" customHeight="1" x14ac:dyDescent="0.15">
      <c r="C4" s="338" t="s">
        <v>1</v>
      </c>
      <c r="D4" s="369" t="s">
        <v>93</v>
      </c>
      <c r="E4" s="339" t="s">
        <v>93</v>
      </c>
      <c r="F4" s="340">
        <v>0.4236111111111111</v>
      </c>
      <c r="G4" s="340">
        <v>0.46527777777777801</v>
      </c>
      <c r="H4" s="340">
        <v>0.50694444444444398</v>
      </c>
      <c r="I4" s="340">
        <v>0.54861111111111105</v>
      </c>
      <c r="J4" s="340">
        <v>0.59027777777777801</v>
      </c>
      <c r="K4" s="340">
        <v>0.63194444444444398</v>
      </c>
      <c r="L4" s="340">
        <v>0.67361111111111105</v>
      </c>
      <c r="M4" s="340">
        <v>0.71527777777777801</v>
      </c>
      <c r="N4" s="340">
        <v>0.75694444444444398</v>
      </c>
      <c r="O4" s="340">
        <v>0.79861111111111105</v>
      </c>
      <c r="P4" s="340">
        <v>0.84027777777777801</v>
      </c>
    </row>
    <row r="5" spans="3:16" ht="18" customHeight="1" x14ac:dyDescent="0.15">
      <c r="C5" s="341" t="s">
        <v>57</v>
      </c>
      <c r="D5" s="367">
        <v>0.34583333333333338</v>
      </c>
      <c r="E5" s="342">
        <v>0.38750000000000001</v>
      </c>
      <c r="F5" s="342">
        <v>0.42916666666666697</v>
      </c>
      <c r="G5" s="342">
        <v>0.47083333333333299</v>
      </c>
      <c r="H5" s="342">
        <v>0.51249999999999996</v>
      </c>
      <c r="I5" s="342">
        <v>0.55416666666666703</v>
      </c>
      <c r="J5" s="342">
        <v>0.59583333333333299</v>
      </c>
      <c r="K5" s="342">
        <v>0.63749999999999996</v>
      </c>
      <c r="L5" s="342">
        <v>0.67916666666666703</v>
      </c>
      <c r="M5" s="342">
        <v>0.72083333333333299</v>
      </c>
      <c r="N5" s="342">
        <v>0.76249999999999996</v>
      </c>
      <c r="O5" s="342">
        <v>0.80416666666666703</v>
      </c>
      <c r="P5" s="343"/>
    </row>
    <row r="6" spans="3:16" ht="18" customHeight="1" x14ac:dyDescent="0.15">
      <c r="C6" s="338" t="s">
        <v>360</v>
      </c>
      <c r="D6" s="368">
        <v>0.34722222222222227</v>
      </c>
      <c r="E6" s="340">
        <v>0.3888888888888889</v>
      </c>
      <c r="F6" s="340">
        <v>0.43055555555555602</v>
      </c>
      <c r="G6" s="340">
        <v>0.47222222222222199</v>
      </c>
      <c r="H6" s="340">
        <v>0.51388888888888895</v>
      </c>
      <c r="I6" s="340">
        <v>0.55555555555555602</v>
      </c>
      <c r="J6" s="340">
        <v>0.59722222222222199</v>
      </c>
      <c r="K6" s="340">
        <v>0.63888888888888895</v>
      </c>
      <c r="L6" s="340">
        <v>0.68055555555555602</v>
      </c>
      <c r="M6" s="340">
        <v>0.72222222222222199</v>
      </c>
      <c r="N6" s="340">
        <v>0.76388888888888895</v>
      </c>
      <c r="O6" s="340">
        <v>0.80555555555555602</v>
      </c>
      <c r="P6" s="343"/>
    </row>
    <row r="7" spans="3:16" ht="18" customHeight="1" x14ac:dyDescent="0.15">
      <c r="C7" s="341" t="s">
        <v>58</v>
      </c>
      <c r="D7" s="367">
        <v>0.34861111111111115</v>
      </c>
      <c r="E7" s="342">
        <v>0.39027777777777778</v>
      </c>
      <c r="F7" s="342">
        <v>0.43194444444444402</v>
      </c>
      <c r="G7" s="342">
        <v>0.47361111111111098</v>
      </c>
      <c r="H7" s="342">
        <v>0.51527777777777795</v>
      </c>
      <c r="I7" s="342">
        <v>0.55694444444444402</v>
      </c>
      <c r="J7" s="342">
        <v>0.59861111111111098</v>
      </c>
      <c r="K7" s="342">
        <v>0.64027777777777795</v>
      </c>
      <c r="L7" s="342">
        <v>0.68194444444444402</v>
      </c>
      <c r="M7" s="342">
        <v>0.72361111111111098</v>
      </c>
      <c r="N7" s="342">
        <v>0.76527777777777795</v>
      </c>
      <c r="O7" s="342">
        <v>0.80694444444444402</v>
      </c>
      <c r="P7" s="343"/>
    </row>
    <row r="8" spans="3:16" ht="18" customHeight="1" x14ac:dyDescent="0.15">
      <c r="C8" s="338" t="s">
        <v>377</v>
      </c>
      <c r="D8" s="368">
        <v>0.35069444444444442</v>
      </c>
      <c r="E8" s="340">
        <v>0.3923611111111111</v>
      </c>
      <c r="F8" s="340">
        <v>0.43402777777777801</v>
      </c>
      <c r="G8" s="340">
        <v>0.47569444444444398</v>
      </c>
      <c r="H8" s="340">
        <v>0.51736111111111105</v>
      </c>
      <c r="I8" s="340">
        <v>0.55902777777777801</v>
      </c>
      <c r="J8" s="340">
        <v>0.60069444444444398</v>
      </c>
      <c r="K8" s="340">
        <v>0.64236111111111105</v>
      </c>
      <c r="L8" s="340">
        <v>0.68402777777777801</v>
      </c>
      <c r="M8" s="340">
        <v>0.72569444444444398</v>
      </c>
      <c r="N8" s="340">
        <v>0.76736111111111105</v>
      </c>
      <c r="O8" s="340">
        <v>0.80902777777777801</v>
      </c>
      <c r="P8" s="343"/>
    </row>
    <row r="9" spans="3:16" ht="18" customHeight="1" x14ac:dyDescent="0.15">
      <c r="C9" s="341" t="s">
        <v>393</v>
      </c>
      <c r="D9" s="417" t="s">
        <v>428</v>
      </c>
      <c r="E9" s="342">
        <v>0.39374999999999999</v>
      </c>
      <c r="F9" s="342">
        <v>0.43541666666666701</v>
      </c>
      <c r="G9" s="342">
        <v>0.47708333333333303</v>
      </c>
      <c r="H9" s="342">
        <v>0.51875000000000004</v>
      </c>
      <c r="I9" s="342">
        <v>0.56041666666666701</v>
      </c>
      <c r="J9" s="342">
        <v>0.60208333333333297</v>
      </c>
      <c r="K9" s="342">
        <v>0.64375000000000004</v>
      </c>
      <c r="L9" s="342">
        <v>0.68541666666666701</v>
      </c>
      <c r="M9" s="342">
        <v>0.72708333333333297</v>
      </c>
      <c r="N9" s="342">
        <v>0.76875000000000004</v>
      </c>
      <c r="O9" s="342">
        <v>0.81041666666666701</v>
      </c>
      <c r="P9" s="343"/>
    </row>
    <row r="10" spans="3:16" ht="18" customHeight="1" x14ac:dyDescent="0.15">
      <c r="C10" s="338" t="s">
        <v>61</v>
      </c>
      <c r="D10" s="418"/>
      <c r="E10" s="340">
        <v>0.39583333333333331</v>
      </c>
      <c r="F10" s="340">
        <v>0.4375</v>
      </c>
      <c r="G10" s="340">
        <v>0.47916666666666702</v>
      </c>
      <c r="H10" s="340">
        <v>0.52083333333333304</v>
      </c>
      <c r="I10" s="340">
        <v>0.5625</v>
      </c>
      <c r="J10" s="340">
        <v>0.60416666666666696</v>
      </c>
      <c r="K10" s="340">
        <v>0.64583333333333304</v>
      </c>
      <c r="L10" s="340">
        <v>0.6875</v>
      </c>
      <c r="M10" s="340" t="s">
        <v>428</v>
      </c>
      <c r="N10" s="340">
        <v>0.77083333333333304</v>
      </c>
      <c r="O10" s="413" t="s">
        <v>429</v>
      </c>
      <c r="P10" s="413" t="s">
        <v>429</v>
      </c>
    </row>
    <row r="11" spans="3:16" ht="18" customHeight="1" x14ac:dyDescent="0.15">
      <c r="C11" s="341" t="s">
        <v>62</v>
      </c>
      <c r="D11" s="418"/>
      <c r="E11" s="342">
        <v>0.39652777777777781</v>
      </c>
      <c r="F11" s="342">
        <v>0.438194444444444</v>
      </c>
      <c r="G11" s="342">
        <v>0.47986111111111102</v>
      </c>
      <c r="H11" s="342">
        <v>0.52152777777777803</v>
      </c>
      <c r="I11" s="342">
        <v>0.563194444444444</v>
      </c>
      <c r="J11" s="342">
        <v>0.60486111111111096</v>
      </c>
      <c r="K11" s="342">
        <v>0.64652777777777803</v>
      </c>
      <c r="L11" s="342">
        <v>0.688194444444445</v>
      </c>
      <c r="M11" s="342">
        <v>0.72986111111111096</v>
      </c>
      <c r="N11" s="342">
        <v>0.77152777777777803</v>
      </c>
      <c r="O11" s="413"/>
      <c r="P11" s="413"/>
    </row>
    <row r="12" spans="3:16" ht="18" customHeight="1" x14ac:dyDescent="0.15">
      <c r="C12" s="338" t="s">
        <v>361</v>
      </c>
      <c r="D12" s="418"/>
      <c r="E12" s="340">
        <v>0.3979166666666667</v>
      </c>
      <c r="F12" s="340">
        <v>0.43958333333333299</v>
      </c>
      <c r="G12" s="340">
        <v>0.48125000000000001</v>
      </c>
      <c r="H12" s="340">
        <v>0.52291666666666703</v>
      </c>
      <c r="I12" s="340">
        <v>0.56458333333333299</v>
      </c>
      <c r="J12" s="340">
        <v>0.60624999999999996</v>
      </c>
      <c r="K12" s="340">
        <v>0.64791666666666703</v>
      </c>
      <c r="L12" s="340" t="s">
        <v>428</v>
      </c>
      <c r="M12" s="340" t="s">
        <v>428</v>
      </c>
      <c r="N12" s="340">
        <v>0.77291666666666703</v>
      </c>
      <c r="O12" s="413"/>
      <c r="P12" s="413"/>
    </row>
    <row r="13" spans="3:16" ht="18" customHeight="1" x14ac:dyDescent="0.15">
      <c r="C13" s="341" t="s">
        <v>343</v>
      </c>
      <c r="D13" s="418"/>
      <c r="E13" s="342">
        <v>0.39861111111111108</v>
      </c>
      <c r="F13" s="342">
        <v>0.44027777777777799</v>
      </c>
      <c r="G13" s="342">
        <v>0.48194444444444401</v>
      </c>
      <c r="H13" s="342">
        <v>0.52361111111111103</v>
      </c>
      <c r="I13" s="342">
        <v>0.56527777777777799</v>
      </c>
      <c r="J13" s="342">
        <v>0.60694444444444395</v>
      </c>
      <c r="K13" s="342">
        <v>0.64861111111111103</v>
      </c>
      <c r="L13" s="342">
        <v>0.69027777777777799</v>
      </c>
      <c r="M13" s="342">
        <v>0.73194444444444395</v>
      </c>
      <c r="N13" s="342">
        <v>0.77361111111111103</v>
      </c>
      <c r="O13" s="413"/>
      <c r="P13" s="413"/>
    </row>
    <row r="14" spans="3:16" ht="18" customHeight="1" x14ac:dyDescent="0.15">
      <c r="C14" s="338" t="s">
        <v>132</v>
      </c>
      <c r="D14" s="418"/>
      <c r="E14" s="340">
        <v>0.39999999999999997</v>
      </c>
      <c r="F14" s="340">
        <v>0.44166666666666698</v>
      </c>
      <c r="G14" s="340">
        <v>0.483333333333333</v>
      </c>
      <c r="H14" s="340">
        <v>0.52500000000000002</v>
      </c>
      <c r="I14" s="340">
        <v>0.56666666666666698</v>
      </c>
      <c r="J14" s="340">
        <v>0.60833333333333295</v>
      </c>
      <c r="K14" s="340">
        <v>0.65</v>
      </c>
      <c r="L14" s="340">
        <v>0.69166666666666698</v>
      </c>
      <c r="M14" s="340">
        <v>0.73333333333333295</v>
      </c>
      <c r="N14" s="340">
        <v>0.77500000000000002</v>
      </c>
      <c r="O14" s="413"/>
      <c r="P14" s="413"/>
    </row>
    <row r="15" spans="3:16" ht="18" customHeight="1" x14ac:dyDescent="0.15">
      <c r="C15" s="341" t="s">
        <v>126</v>
      </c>
      <c r="D15" s="418"/>
      <c r="E15" s="342">
        <v>0.40069444444444446</v>
      </c>
      <c r="F15" s="342">
        <v>0.44236111111111098</v>
      </c>
      <c r="G15" s="342">
        <v>0.484027777777778</v>
      </c>
      <c r="H15" s="342">
        <v>0.52569444444444402</v>
      </c>
      <c r="I15" s="342">
        <v>0.56736111111111098</v>
      </c>
      <c r="J15" s="342">
        <v>0.60902777777777795</v>
      </c>
      <c r="K15" s="342">
        <v>0.65069444444444402</v>
      </c>
      <c r="L15" s="342">
        <v>0.69236111111111098</v>
      </c>
      <c r="M15" s="342">
        <v>0.73402777777777795</v>
      </c>
      <c r="N15" s="342">
        <v>0.77569444444444402</v>
      </c>
      <c r="O15" s="413"/>
      <c r="P15" s="413"/>
    </row>
    <row r="16" spans="3:16" ht="18" customHeight="1" x14ac:dyDescent="0.15">
      <c r="C16" s="344" t="s">
        <v>425</v>
      </c>
      <c r="D16" s="418"/>
      <c r="E16" s="345">
        <v>0.40208333333333335</v>
      </c>
      <c r="F16" s="345">
        <v>0.44374999999999998</v>
      </c>
      <c r="G16" s="345">
        <v>0.485416666666667</v>
      </c>
      <c r="H16" s="345">
        <v>0.52708333333333302</v>
      </c>
      <c r="I16" s="345">
        <v>0.56874999999999998</v>
      </c>
      <c r="J16" s="345">
        <v>0.61041666666666705</v>
      </c>
      <c r="K16" s="345">
        <v>0.65208333333333302</v>
      </c>
      <c r="L16" s="345">
        <v>0.69374999999999998</v>
      </c>
      <c r="M16" s="345">
        <v>0.73541666666666705</v>
      </c>
      <c r="N16" s="345">
        <v>0.77708333333333302</v>
      </c>
      <c r="O16" s="413"/>
      <c r="P16" s="413"/>
    </row>
    <row r="17" spans="3:16" ht="18" customHeight="1" x14ac:dyDescent="0.15">
      <c r="C17" s="341" t="s">
        <v>427</v>
      </c>
      <c r="D17" s="418"/>
      <c r="E17" s="342">
        <v>0.40416666666666662</v>
      </c>
      <c r="F17" s="342">
        <v>0.44583333333333303</v>
      </c>
      <c r="G17" s="342">
        <v>0.48749999999999999</v>
      </c>
      <c r="H17" s="342">
        <v>0.52916666666666701</v>
      </c>
      <c r="I17" s="342">
        <v>0.57083333333333297</v>
      </c>
      <c r="J17" s="342">
        <v>0.61250000000000004</v>
      </c>
      <c r="K17" s="342">
        <v>0.65416666666666701</v>
      </c>
      <c r="L17" s="342">
        <v>0.69583333333333297</v>
      </c>
      <c r="M17" s="342">
        <v>0.73750000000000004</v>
      </c>
      <c r="N17" s="342">
        <v>0.77916666666666701</v>
      </c>
      <c r="O17" s="413"/>
      <c r="P17" s="413"/>
    </row>
    <row r="18" spans="3:16" ht="18" customHeight="1" x14ac:dyDescent="0.15">
      <c r="C18" s="344" t="s">
        <v>426</v>
      </c>
      <c r="D18" s="418"/>
      <c r="E18" s="345">
        <v>0.4055555555555555</v>
      </c>
      <c r="F18" s="345">
        <v>0.44722222222222202</v>
      </c>
      <c r="G18" s="345">
        <v>0.48888888888888898</v>
      </c>
      <c r="H18" s="345">
        <v>0.530555555555555</v>
      </c>
      <c r="I18" s="345">
        <v>0.57222222222222197</v>
      </c>
      <c r="J18" s="345">
        <v>0.61388888888888904</v>
      </c>
      <c r="K18" s="345">
        <v>0.655555555555555</v>
      </c>
      <c r="L18" s="345">
        <v>0.69722222222222197</v>
      </c>
      <c r="M18" s="345">
        <v>0.73888888888888904</v>
      </c>
      <c r="N18" s="345">
        <v>0.780555555555555</v>
      </c>
      <c r="O18" s="413"/>
      <c r="P18" s="413"/>
    </row>
    <row r="19" spans="3:16" ht="18" customHeight="1" x14ac:dyDescent="0.15">
      <c r="C19" s="341" t="s">
        <v>7</v>
      </c>
      <c r="D19" s="419"/>
      <c r="E19" s="342">
        <v>0.40972222222222227</v>
      </c>
      <c r="F19" s="342">
        <v>0.45138888888888901</v>
      </c>
      <c r="G19" s="342">
        <v>0.49305555555555602</v>
      </c>
      <c r="H19" s="342">
        <v>0.53472222222222199</v>
      </c>
      <c r="I19" s="342">
        <v>0.57638888888888895</v>
      </c>
      <c r="J19" s="342">
        <v>0.61805555555555602</v>
      </c>
      <c r="K19" s="342">
        <v>0.65972222222222199</v>
      </c>
      <c r="L19" s="342">
        <v>0.70138888888888895</v>
      </c>
      <c r="M19" s="342">
        <v>0.74305555555555602</v>
      </c>
      <c r="N19" s="342">
        <v>0.78472222222222199</v>
      </c>
      <c r="O19" s="413"/>
      <c r="P19" s="413"/>
    </row>
    <row r="20" spans="3:16" ht="15" customHeight="1" x14ac:dyDescent="0.15">
      <c r="C20" s="337" t="s">
        <v>432</v>
      </c>
      <c r="D20" s="337"/>
      <c r="E20" s="337"/>
      <c r="F20" s="337"/>
      <c r="G20" s="337"/>
      <c r="H20" s="337"/>
      <c r="I20" s="337"/>
      <c r="J20" s="337"/>
      <c r="K20" s="337"/>
      <c r="L20" s="337"/>
      <c r="M20" s="337"/>
      <c r="N20" s="337"/>
      <c r="O20" s="337"/>
      <c r="P20" s="337"/>
    </row>
    <row r="21" spans="3:16" ht="15" customHeight="1" x14ac:dyDescent="0.15">
      <c r="C21" s="337"/>
      <c r="D21" s="337"/>
      <c r="E21" s="337"/>
      <c r="F21" s="337"/>
      <c r="G21" s="337"/>
      <c r="H21" s="337"/>
      <c r="I21" s="337"/>
      <c r="J21" s="337"/>
      <c r="K21" s="337"/>
      <c r="L21" s="337"/>
      <c r="M21" s="337"/>
      <c r="N21" s="337"/>
      <c r="O21" s="337"/>
      <c r="P21" s="337"/>
    </row>
    <row r="22" spans="3:16" ht="15" customHeight="1" x14ac:dyDescent="0.15">
      <c r="C22" s="405" t="s">
        <v>445</v>
      </c>
      <c r="D22" s="405"/>
      <c r="E22" s="405"/>
      <c r="F22" s="405"/>
      <c r="G22" s="405"/>
      <c r="H22" s="405"/>
      <c r="I22" s="405"/>
      <c r="J22" s="405"/>
      <c r="K22" s="405"/>
      <c r="L22" s="405"/>
      <c r="M22" s="405"/>
      <c r="N22" s="405"/>
      <c r="O22" s="337"/>
      <c r="P22" s="337"/>
    </row>
    <row r="23" spans="3:16" ht="15" customHeight="1" x14ac:dyDescent="0.15">
      <c r="C23" s="406"/>
      <c r="D23" s="406"/>
      <c r="E23" s="406"/>
      <c r="F23" s="406"/>
      <c r="G23" s="406"/>
      <c r="H23" s="406"/>
      <c r="I23" s="406"/>
      <c r="J23" s="406"/>
      <c r="K23" s="406"/>
      <c r="L23" s="406"/>
      <c r="M23" s="406"/>
      <c r="N23" s="406"/>
      <c r="O23" s="337"/>
      <c r="P23" s="337"/>
    </row>
    <row r="24" spans="3:16" ht="15" customHeight="1" x14ac:dyDescent="0.15">
      <c r="C24" s="335" t="s">
        <v>431</v>
      </c>
      <c r="D24" s="404" t="s">
        <v>430</v>
      </c>
      <c r="E24" s="404"/>
      <c r="F24" s="404"/>
      <c r="G24" s="404"/>
      <c r="H24" s="404"/>
      <c r="I24" s="404"/>
      <c r="J24" s="404"/>
      <c r="K24" s="404"/>
      <c r="L24" s="404"/>
      <c r="M24" s="404"/>
      <c r="N24" s="404"/>
      <c r="O24" s="337"/>
      <c r="P24" s="337"/>
    </row>
    <row r="25" spans="3:16" ht="15" customHeight="1" x14ac:dyDescent="0.15">
      <c r="C25" s="338" t="s">
        <v>1</v>
      </c>
      <c r="D25" s="369" t="s">
        <v>93</v>
      </c>
      <c r="E25" s="339" t="s">
        <v>93</v>
      </c>
      <c r="F25" s="340">
        <v>0.4236111111111111</v>
      </c>
      <c r="G25" s="340">
        <v>0.46527777777777801</v>
      </c>
      <c r="H25" s="340">
        <v>0.50694444444444398</v>
      </c>
      <c r="I25" s="340">
        <v>0.54861111111111105</v>
      </c>
      <c r="J25" s="340">
        <v>0.59027777777777801</v>
      </c>
      <c r="K25" s="340">
        <v>0.63194444444444398</v>
      </c>
      <c r="L25" s="340">
        <v>0.67361111111111105</v>
      </c>
      <c r="M25" s="340">
        <v>0.71527777777777779</v>
      </c>
      <c r="N25" s="340">
        <v>0.84027777777777801</v>
      </c>
      <c r="O25" s="337"/>
      <c r="P25" s="337"/>
    </row>
    <row r="26" spans="3:16" ht="15" customHeight="1" x14ac:dyDescent="0.15">
      <c r="C26" s="346" t="s">
        <v>57</v>
      </c>
      <c r="D26" s="370">
        <v>0.34583333333333338</v>
      </c>
      <c r="E26" s="347">
        <v>0.38750000000000001</v>
      </c>
      <c r="F26" s="347">
        <v>0.42916666666666697</v>
      </c>
      <c r="G26" s="347">
        <v>0.47083333333333299</v>
      </c>
      <c r="H26" s="347">
        <v>0.51249999999999996</v>
      </c>
      <c r="I26" s="347">
        <v>0.55416666666666703</v>
      </c>
      <c r="J26" s="347">
        <v>0.59583333333333299</v>
      </c>
      <c r="K26" s="347">
        <v>0.63749999999999996</v>
      </c>
      <c r="L26" s="347">
        <v>0.67916666666666703</v>
      </c>
      <c r="M26" s="347">
        <v>0.72083333333333333</v>
      </c>
      <c r="N26" s="343"/>
      <c r="O26" s="337"/>
      <c r="P26" s="337"/>
    </row>
    <row r="27" spans="3:16" ht="15" customHeight="1" x14ac:dyDescent="0.15">
      <c r="C27" s="338" t="s">
        <v>360</v>
      </c>
      <c r="D27" s="368">
        <v>0.34722222222222227</v>
      </c>
      <c r="E27" s="340">
        <v>0.3888888888888889</v>
      </c>
      <c r="F27" s="340">
        <v>0.43055555555555602</v>
      </c>
      <c r="G27" s="340">
        <v>0.47222222222222199</v>
      </c>
      <c r="H27" s="340">
        <v>0.51388888888888895</v>
      </c>
      <c r="I27" s="340">
        <v>0.55555555555555602</v>
      </c>
      <c r="J27" s="340">
        <v>0.59722222222222199</v>
      </c>
      <c r="K27" s="340">
        <v>0.63888888888888895</v>
      </c>
      <c r="L27" s="340">
        <v>0.68055555555555602</v>
      </c>
      <c r="M27" s="340">
        <v>0.72222222222222221</v>
      </c>
      <c r="N27" s="343"/>
      <c r="O27" s="337"/>
      <c r="P27" s="337"/>
    </row>
    <row r="28" spans="3:16" ht="15" customHeight="1" x14ac:dyDescent="0.15">
      <c r="C28" s="346" t="s">
        <v>58</v>
      </c>
      <c r="D28" s="370">
        <v>0.34861111111111115</v>
      </c>
      <c r="E28" s="347">
        <v>0.39027777777777778</v>
      </c>
      <c r="F28" s="347">
        <v>0.43194444444444402</v>
      </c>
      <c r="G28" s="347">
        <v>0.47361111111111098</v>
      </c>
      <c r="H28" s="347">
        <v>0.51527777777777795</v>
      </c>
      <c r="I28" s="347">
        <v>0.55694444444444402</v>
      </c>
      <c r="J28" s="347">
        <v>0.59861111111111098</v>
      </c>
      <c r="K28" s="347">
        <v>0.64027777777777795</v>
      </c>
      <c r="L28" s="347">
        <v>0.68194444444444402</v>
      </c>
      <c r="M28" s="347">
        <v>0.72361111111111109</v>
      </c>
      <c r="N28" s="343"/>
      <c r="O28" s="337"/>
      <c r="P28" s="337"/>
    </row>
    <row r="29" spans="3:16" x14ac:dyDescent="0.15">
      <c r="C29" s="338" t="s">
        <v>377</v>
      </c>
      <c r="D29" s="368">
        <v>0.35069444444444442</v>
      </c>
      <c r="E29" s="340">
        <v>0.3923611111111111</v>
      </c>
      <c r="F29" s="340">
        <v>0.43402777777777801</v>
      </c>
      <c r="G29" s="340">
        <v>0.47569444444444398</v>
      </c>
      <c r="H29" s="340">
        <v>0.51736111111111105</v>
      </c>
      <c r="I29" s="340">
        <v>0.55902777777777801</v>
      </c>
      <c r="J29" s="340">
        <v>0.60069444444444398</v>
      </c>
      <c r="K29" s="340">
        <v>0.64236111111111105</v>
      </c>
      <c r="L29" s="340">
        <v>0.68402777777777801</v>
      </c>
      <c r="M29" s="340">
        <v>0.72569444444444453</v>
      </c>
      <c r="N29" s="343"/>
      <c r="O29" s="337"/>
      <c r="P29" s="337"/>
    </row>
    <row r="30" spans="3:16" ht="13.5" customHeight="1" x14ac:dyDescent="0.15">
      <c r="C30" s="346" t="s">
        <v>393</v>
      </c>
      <c r="D30" s="414" t="s">
        <v>477</v>
      </c>
      <c r="E30" s="347">
        <v>0.39374999999999999</v>
      </c>
      <c r="F30" s="347">
        <v>0.43541666666666701</v>
      </c>
      <c r="G30" s="347">
        <v>0.47708333333333303</v>
      </c>
      <c r="H30" s="347">
        <v>0.51875000000000004</v>
      </c>
      <c r="I30" s="347">
        <v>0.56041666666666701</v>
      </c>
      <c r="J30" s="347">
        <v>0.60208333333333297</v>
      </c>
      <c r="K30" s="347">
        <v>0.64375000000000004</v>
      </c>
      <c r="L30" s="347">
        <v>0.68541666666666701</v>
      </c>
      <c r="M30" s="347">
        <v>0.7270833333333333</v>
      </c>
      <c r="N30" s="343"/>
      <c r="O30" s="337"/>
      <c r="P30" s="337"/>
    </row>
    <row r="31" spans="3:16" ht="13.5" customHeight="1" x14ac:dyDescent="0.15">
      <c r="C31" s="338" t="s">
        <v>61</v>
      </c>
      <c r="D31" s="415"/>
      <c r="E31" s="340">
        <v>0.39583333333333331</v>
      </c>
      <c r="F31" s="340">
        <v>0.4375</v>
      </c>
      <c r="G31" s="340">
        <v>0.47916666666666702</v>
      </c>
      <c r="H31" s="340">
        <v>0.52083333333333304</v>
      </c>
      <c r="I31" s="340">
        <v>0.5625</v>
      </c>
      <c r="J31" s="340">
        <v>0.60416666666666696</v>
      </c>
      <c r="K31" s="340">
        <v>0.64583333333333304</v>
      </c>
      <c r="L31" s="340">
        <v>0.6875</v>
      </c>
      <c r="M31" s="413" t="s">
        <v>429</v>
      </c>
      <c r="N31" s="413" t="s">
        <v>429</v>
      </c>
      <c r="O31" s="337"/>
      <c r="P31" s="337"/>
    </row>
    <row r="32" spans="3:16" ht="13.5" customHeight="1" x14ac:dyDescent="0.15">
      <c r="C32" s="346" t="s">
        <v>62</v>
      </c>
      <c r="D32" s="415"/>
      <c r="E32" s="347">
        <v>0.39652777777777781</v>
      </c>
      <c r="F32" s="347">
        <v>0.438194444444444</v>
      </c>
      <c r="G32" s="347">
        <v>0.47986111111111102</v>
      </c>
      <c r="H32" s="347">
        <v>0.52152777777777803</v>
      </c>
      <c r="I32" s="347">
        <v>0.563194444444444</v>
      </c>
      <c r="J32" s="347">
        <v>0.60486111111111096</v>
      </c>
      <c r="K32" s="347">
        <v>0.64652777777777803</v>
      </c>
      <c r="L32" s="347">
        <v>0.688194444444445</v>
      </c>
      <c r="M32" s="413"/>
      <c r="N32" s="413"/>
      <c r="O32" s="337"/>
      <c r="P32" s="337"/>
    </row>
    <row r="33" spans="3:16" ht="13.5" customHeight="1" x14ac:dyDescent="0.15">
      <c r="C33" s="338" t="s">
        <v>361</v>
      </c>
      <c r="D33" s="415"/>
      <c r="E33" s="340">
        <v>0.3979166666666667</v>
      </c>
      <c r="F33" s="340">
        <v>0.43958333333333299</v>
      </c>
      <c r="G33" s="340">
        <v>0.48125000000000001</v>
      </c>
      <c r="H33" s="340">
        <v>0.52291666666666703</v>
      </c>
      <c r="I33" s="340">
        <v>0.56458333333333299</v>
      </c>
      <c r="J33" s="340">
        <v>0.60624999999999996</v>
      </c>
      <c r="K33" s="340">
        <v>0.64791666666666703</v>
      </c>
      <c r="L33" s="340" t="s">
        <v>428</v>
      </c>
      <c r="M33" s="413"/>
      <c r="N33" s="413"/>
      <c r="O33" s="337"/>
      <c r="P33" s="337"/>
    </row>
    <row r="34" spans="3:16" x14ac:dyDescent="0.15">
      <c r="C34" s="346" t="s">
        <v>343</v>
      </c>
      <c r="D34" s="415"/>
      <c r="E34" s="347">
        <v>0.39861111111111108</v>
      </c>
      <c r="F34" s="347">
        <v>0.44027777777777799</v>
      </c>
      <c r="G34" s="347">
        <v>0.48194444444444401</v>
      </c>
      <c r="H34" s="347">
        <v>0.52361111111111103</v>
      </c>
      <c r="I34" s="347">
        <v>0.56527777777777799</v>
      </c>
      <c r="J34" s="347">
        <v>0.60694444444444395</v>
      </c>
      <c r="K34" s="347">
        <v>0.64861111111111103</v>
      </c>
      <c r="L34" s="347">
        <v>0.69027777777777799</v>
      </c>
      <c r="M34" s="413"/>
      <c r="N34" s="413"/>
      <c r="O34" s="337"/>
      <c r="P34" s="337"/>
    </row>
    <row r="35" spans="3:16" x14ac:dyDescent="0.15">
      <c r="C35" s="338" t="s">
        <v>132</v>
      </c>
      <c r="D35" s="415"/>
      <c r="E35" s="340">
        <v>0.39999999999999997</v>
      </c>
      <c r="F35" s="340">
        <v>0.44166666666666698</v>
      </c>
      <c r="G35" s="340">
        <v>0.483333333333333</v>
      </c>
      <c r="H35" s="340">
        <v>0.52500000000000002</v>
      </c>
      <c r="I35" s="340">
        <v>0.56666666666666698</v>
      </c>
      <c r="J35" s="340">
        <v>0.60833333333333295</v>
      </c>
      <c r="K35" s="340">
        <v>0.65</v>
      </c>
      <c r="L35" s="340">
        <v>0.69166666666666698</v>
      </c>
      <c r="M35" s="413"/>
      <c r="N35" s="413"/>
      <c r="O35" s="337"/>
      <c r="P35" s="337"/>
    </row>
    <row r="36" spans="3:16" ht="13.5" customHeight="1" x14ac:dyDescent="0.15">
      <c r="C36" s="346" t="s">
        <v>126</v>
      </c>
      <c r="D36" s="415"/>
      <c r="E36" s="347">
        <v>0.40069444444444446</v>
      </c>
      <c r="F36" s="347">
        <v>0.44236111111111098</v>
      </c>
      <c r="G36" s="347">
        <v>0.484027777777778</v>
      </c>
      <c r="H36" s="347">
        <v>0.52569444444444402</v>
      </c>
      <c r="I36" s="347">
        <v>0.56736111111111098</v>
      </c>
      <c r="J36" s="347">
        <v>0.60902777777777795</v>
      </c>
      <c r="K36" s="347">
        <v>0.65069444444444402</v>
      </c>
      <c r="L36" s="347">
        <v>0.69236111111111098</v>
      </c>
      <c r="M36" s="413"/>
      <c r="N36" s="413"/>
      <c r="O36" s="337"/>
      <c r="P36" s="337"/>
    </row>
    <row r="37" spans="3:16" x14ac:dyDescent="0.15">
      <c r="C37" s="344" t="s">
        <v>425</v>
      </c>
      <c r="D37" s="415"/>
      <c r="E37" s="345">
        <v>0.40208333333333335</v>
      </c>
      <c r="F37" s="345">
        <v>0.44374999999999998</v>
      </c>
      <c r="G37" s="345">
        <v>0.485416666666667</v>
      </c>
      <c r="H37" s="345">
        <v>0.52708333333333302</v>
      </c>
      <c r="I37" s="345">
        <v>0.56874999999999998</v>
      </c>
      <c r="J37" s="345">
        <v>0.61041666666666705</v>
      </c>
      <c r="K37" s="345">
        <v>0.65208333333333302</v>
      </c>
      <c r="L37" s="345">
        <v>0.69374999999999998</v>
      </c>
      <c r="M37" s="413"/>
      <c r="N37" s="413"/>
      <c r="O37" s="337"/>
      <c r="P37" s="337"/>
    </row>
    <row r="38" spans="3:16" x14ac:dyDescent="0.15">
      <c r="C38" s="346" t="s">
        <v>427</v>
      </c>
      <c r="D38" s="415"/>
      <c r="E38" s="347">
        <v>0.40416666666666662</v>
      </c>
      <c r="F38" s="347">
        <v>0.44583333333333303</v>
      </c>
      <c r="G38" s="347">
        <v>0.48749999999999999</v>
      </c>
      <c r="H38" s="347">
        <v>0.52916666666666701</v>
      </c>
      <c r="I38" s="347">
        <v>0.57083333333333297</v>
      </c>
      <c r="J38" s="347">
        <v>0.61250000000000004</v>
      </c>
      <c r="K38" s="347">
        <v>0.65416666666666701</v>
      </c>
      <c r="L38" s="347">
        <v>0.69583333333333297</v>
      </c>
      <c r="M38" s="413"/>
      <c r="N38" s="413"/>
      <c r="O38" s="337"/>
      <c r="P38" s="337"/>
    </row>
    <row r="39" spans="3:16" x14ac:dyDescent="0.15">
      <c r="C39" s="344" t="s">
        <v>426</v>
      </c>
      <c r="D39" s="415"/>
      <c r="E39" s="345">
        <v>0.4055555555555555</v>
      </c>
      <c r="F39" s="345">
        <v>0.44722222222222202</v>
      </c>
      <c r="G39" s="345">
        <v>0.48888888888888898</v>
      </c>
      <c r="H39" s="345">
        <v>0.530555555555555</v>
      </c>
      <c r="I39" s="345">
        <v>0.57222222222222197</v>
      </c>
      <c r="J39" s="345">
        <v>0.61388888888888904</v>
      </c>
      <c r="K39" s="345">
        <v>0.655555555555555</v>
      </c>
      <c r="L39" s="345">
        <v>0.69722222222222197</v>
      </c>
      <c r="M39" s="413"/>
      <c r="N39" s="413"/>
      <c r="O39" s="337"/>
      <c r="P39" s="337"/>
    </row>
    <row r="40" spans="3:16" x14ac:dyDescent="0.15">
      <c r="C40" s="346" t="s">
        <v>7</v>
      </c>
      <c r="D40" s="416"/>
      <c r="E40" s="347">
        <v>0.40972222222222227</v>
      </c>
      <c r="F40" s="347">
        <v>0.45138888888888901</v>
      </c>
      <c r="G40" s="347">
        <v>0.49305555555555602</v>
      </c>
      <c r="H40" s="347">
        <v>0.53472222222222199</v>
      </c>
      <c r="I40" s="347">
        <v>0.57638888888888895</v>
      </c>
      <c r="J40" s="347">
        <v>0.61805555555555602</v>
      </c>
      <c r="K40" s="347">
        <v>0.65972222222222199</v>
      </c>
      <c r="L40" s="347">
        <v>0.70138888888888895</v>
      </c>
      <c r="M40" s="413"/>
      <c r="N40" s="413"/>
      <c r="O40" s="337"/>
      <c r="P40" s="337"/>
    </row>
    <row r="41" spans="3:16" x14ac:dyDescent="0.15">
      <c r="C41" s="337" t="s">
        <v>433</v>
      </c>
      <c r="D41" s="337"/>
      <c r="E41" s="337"/>
      <c r="F41" s="337"/>
      <c r="G41" s="337"/>
      <c r="H41" s="337"/>
      <c r="I41" s="337"/>
      <c r="J41" s="337"/>
      <c r="K41" s="337"/>
      <c r="L41" s="337"/>
      <c r="M41" s="337"/>
      <c r="N41" s="337"/>
      <c r="O41" s="337"/>
      <c r="P41" s="337"/>
    </row>
    <row r="42" spans="3:16" x14ac:dyDescent="0.15">
      <c r="C42" s="337"/>
      <c r="D42" s="337"/>
      <c r="E42" s="337"/>
      <c r="F42" s="337"/>
      <c r="G42" s="337"/>
      <c r="H42" s="337"/>
      <c r="I42" s="337"/>
      <c r="J42" s="337"/>
      <c r="K42" s="337"/>
      <c r="L42" s="337"/>
      <c r="M42" s="337"/>
      <c r="N42" s="337"/>
      <c r="O42" s="337"/>
      <c r="P42" s="337"/>
    </row>
    <row r="43" spans="3:16" x14ac:dyDescent="0.15">
      <c r="C43" s="337"/>
      <c r="D43" s="337"/>
      <c r="E43" s="337"/>
      <c r="F43" s="337"/>
      <c r="G43" s="337"/>
      <c r="H43" s="337"/>
      <c r="I43" s="337"/>
      <c r="J43" s="337"/>
      <c r="K43" s="337"/>
      <c r="L43" s="337"/>
      <c r="M43" s="337"/>
      <c r="N43" s="337"/>
      <c r="O43" s="337"/>
      <c r="P43" s="337"/>
    </row>
    <row r="44" spans="3:16" x14ac:dyDescent="0.15">
      <c r="C44" s="405" t="s">
        <v>446</v>
      </c>
      <c r="D44" s="405"/>
      <c r="E44" s="405"/>
      <c r="F44" s="405"/>
      <c r="G44" s="405"/>
      <c r="H44" s="405"/>
      <c r="I44" s="405"/>
      <c r="J44" s="405"/>
      <c r="K44" s="405"/>
      <c r="L44" s="405"/>
      <c r="M44" s="405"/>
      <c r="N44" s="405"/>
      <c r="O44" s="337"/>
      <c r="P44" s="337"/>
    </row>
    <row r="45" spans="3:16" x14ac:dyDescent="0.15">
      <c r="C45" s="406"/>
      <c r="D45" s="406"/>
      <c r="E45" s="406"/>
      <c r="F45" s="406"/>
      <c r="G45" s="406"/>
      <c r="H45" s="406"/>
      <c r="I45" s="406"/>
      <c r="J45" s="406"/>
      <c r="K45" s="406"/>
      <c r="L45" s="406"/>
      <c r="M45" s="406"/>
      <c r="N45" s="406"/>
      <c r="O45" s="337"/>
      <c r="P45" s="337"/>
    </row>
    <row r="46" spans="3:16" x14ac:dyDescent="0.15">
      <c r="C46" s="350" t="s">
        <v>431</v>
      </c>
      <c r="D46" s="407" t="s">
        <v>430</v>
      </c>
      <c r="E46" s="408"/>
      <c r="F46" s="408"/>
      <c r="G46" s="408"/>
      <c r="H46" s="408"/>
      <c r="I46" s="408"/>
      <c r="J46" s="408"/>
      <c r="K46" s="408"/>
      <c r="L46" s="408"/>
      <c r="M46" s="408"/>
      <c r="N46" s="409"/>
      <c r="O46" s="337"/>
      <c r="P46" s="337"/>
    </row>
    <row r="47" spans="3:16" x14ac:dyDescent="0.15">
      <c r="C47" s="338" t="s">
        <v>1</v>
      </c>
      <c r="D47" s="369" t="s">
        <v>440</v>
      </c>
      <c r="E47" s="339" t="s">
        <v>441</v>
      </c>
      <c r="F47" s="340">
        <v>0.4236111111111111</v>
      </c>
      <c r="G47" s="340">
        <v>0.46527777777777801</v>
      </c>
      <c r="H47" s="340">
        <v>0.50694444444444398</v>
      </c>
      <c r="I47" s="340">
        <v>0.54861111111111105</v>
      </c>
      <c r="J47" s="340">
        <v>0.59027777777777801</v>
      </c>
      <c r="K47" s="340">
        <v>0.63194444444444398</v>
      </c>
      <c r="L47" s="340">
        <v>0.67361111111111105</v>
      </c>
      <c r="M47" s="340">
        <v>0.71527777777777779</v>
      </c>
      <c r="N47" s="340">
        <v>0.84027777777777801</v>
      </c>
      <c r="O47" s="337"/>
      <c r="P47" s="337"/>
    </row>
    <row r="48" spans="3:16" ht="13.5" customHeight="1" x14ac:dyDescent="0.15">
      <c r="C48" s="348" t="s">
        <v>57</v>
      </c>
      <c r="D48" s="371">
        <v>0.34583333333333338</v>
      </c>
      <c r="E48" s="349">
        <v>0.38750000000000001</v>
      </c>
      <c r="F48" s="349">
        <v>0.42916666666666697</v>
      </c>
      <c r="G48" s="349">
        <v>0.47083333333333299</v>
      </c>
      <c r="H48" s="349">
        <v>0.51249999999999996</v>
      </c>
      <c r="I48" s="349">
        <v>0.55416666666666703</v>
      </c>
      <c r="J48" s="349">
        <v>0.59583333333333299</v>
      </c>
      <c r="K48" s="349">
        <v>0.63749999999999996</v>
      </c>
      <c r="L48" s="349">
        <v>0.67916666666666703</v>
      </c>
      <c r="M48" s="410" t="s">
        <v>429</v>
      </c>
      <c r="N48" s="410" t="s">
        <v>429</v>
      </c>
      <c r="O48" s="337"/>
      <c r="P48" s="337"/>
    </row>
    <row r="49" spans="3:16" x14ac:dyDescent="0.15">
      <c r="C49" s="338" t="s">
        <v>360</v>
      </c>
      <c r="D49" s="368">
        <v>0.34722222222222227</v>
      </c>
      <c r="E49" s="340">
        <v>0.3888888888888889</v>
      </c>
      <c r="F49" s="340">
        <v>0.43055555555555602</v>
      </c>
      <c r="G49" s="340">
        <v>0.47222222222222199</v>
      </c>
      <c r="H49" s="340">
        <v>0.51388888888888895</v>
      </c>
      <c r="I49" s="340">
        <v>0.55555555555555602</v>
      </c>
      <c r="J49" s="340">
        <v>0.59722222222222199</v>
      </c>
      <c r="K49" s="340">
        <v>0.63888888888888895</v>
      </c>
      <c r="L49" s="340">
        <v>0.68055555555555602</v>
      </c>
      <c r="M49" s="411"/>
      <c r="N49" s="411"/>
      <c r="O49" s="337"/>
      <c r="P49" s="337"/>
    </row>
    <row r="50" spans="3:16" x14ac:dyDescent="0.15">
      <c r="C50" s="348" t="s">
        <v>58</v>
      </c>
      <c r="D50" s="371">
        <v>0.34861111111111115</v>
      </c>
      <c r="E50" s="349">
        <v>0.39027777777777778</v>
      </c>
      <c r="F50" s="349">
        <v>0.43194444444444402</v>
      </c>
      <c r="G50" s="349">
        <v>0.47361111111111098</v>
      </c>
      <c r="H50" s="349">
        <v>0.51527777777777795</v>
      </c>
      <c r="I50" s="349">
        <v>0.55694444444444402</v>
      </c>
      <c r="J50" s="349">
        <v>0.59861111111111098</v>
      </c>
      <c r="K50" s="349">
        <v>0.64027777777777795</v>
      </c>
      <c r="L50" s="349">
        <v>0.68194444444444402</v>
      </c>
      <c r="M50" s="411"/>
      <c r="N50" s="411"/>
      <c r="O50" s="337"/>
      <c r="P50" s="337"/>
    </row>
    <row r="51" spans="3:16" x14ac:dyDescent="0.15">
      <c r="C51" s="338" t="s">
        <v>377</v>
      </c>
      <c r="D51" s="368">
        <v>0.35069444444444442</v>
      </c>
      <c r="E51" s="340">
        <v>0.3923611111111111</v>
      </c>
      <c r="F51" s="340">
        <v>0.43402777777777801</v>
      </c>
      <c r="G51" s="340">
        <v>0.47569444444444398</v>
      </c>
      <c r="H51" s="340">
        <v>0.51736111111111105</v>
      </c>
      <c r="I51" s="340">
        <v>0.55902777777777801</v>
      </c>
      <c r="J51" s="340">
        <v>0.60069444444444398</v>
      </c>
      <c r="K51" s="340">
        <v>0.64236111111111105</v>
      </c>
      <c r="L51" s="340">
        <v>0.68402777777777801</v>
      </c>
      <c r="M51" s="411"/>
      <c r="N51" s="411"/>
      <c r="O51" s="337"/>
      <c r="P51" s="337"/>
    </row>
    <row r="52" spans="3:16" x14ac:dyDescent="0.15">
      <c r="C52" s="348" t="s">
        <v>393</v>
      </c>
      <c r="D52" s="417" t="s">
        <v>442</v>
      </c>
      <c r="E52" s="349">
        <v>0.39374999999999999</v>
      </c>
      <c r="F52" s="349">
        <v>0.43541666666666701</v>
      </c>
      <c r="G52" s="349">
        <v>0.47708333333333303</v>
      </c>
      <c r="H52" s="349">
        <v>0.51875000000000004</v>
      </c>
      <c r="I52" s="349">
        <v>0.56041666666666701</v>
      </c>
      <c r="J52" s="349">
        <v>0.60208333333333297</v>
      </c>
      <c r="K52" s="349">
        <v>0.64375000000000004</v>
      </c>
      <c r="L52" s="349">
        <v>0.68541666666666701</v>
      </c>
      <c r="M52" s="411"/>
      <c r="N52" s="411"/>
      <c r="O52" s="337"/>
      <c r="P52" s="337"/>
    </row>
    <row r="53" spans="3:16" ht="13.5" customHeight="1" x14ac:dyDescent="0.15">
      <c r="C53" s="338" t="s">
        <v>61</v>
      </c>
      <c r="D53" s="418"/>
      <c r="E53" s="340">
        <v>0.39583333333333331</v>
      </c>
      <c r="F53" s="340">
        <v>0.4375</v>
      </c>
      <c r="G53" s="340">
        <v>0.47916666666666702</v>
      </c>
      <c r="H53" s="340">
        <v>0.52083333333333304</v>
      </c>
      <c r="I53" s="340">
        <v>0.5625</v>
      </c>
      <c r="J53" s="340">
        <v>0.60416666666666696</v>
      </c>
      <c r="K53" s="340">
        <v>0.64583333333333304</v>
      </c>
      <c r="L53" s="340">
        <v>0.6875</v>
      </c>
      <c r="M53" s="411"/>
      <c r="N53" s="411"/>
      <c r="O53" s="337"/>
      <c r="P53" s="337"/>
    </row>
    <row r="54" spans="3:16" x14ac:dyDescent="0.15">
      <c r="C54" s="348" t="s">
        <v>62</v>
      </c>
      <c r="D54" s="418"/>
      <c r="E54" s="349">
        <v>0.39652777777777781</v>
      </c>
      <c r="F54" s="349">
        <v>0.438194444444444</v>
      </c>
      <c r="G54" s="349">
        <v>0.47986111111111102</v>
      </c>
      <c r="H54" s="349">
        <v>0.52152777777777803</v>
      </c>
      <c r="I54" s="349">
        <v>0.563194444444444</v>
      </c>
      <c r="J54" s="349">
        <v>0.60486111111111096</v>
      </c>
      <c r="K54" s="349">
        <v>0.64652777777777803</v>
      </c>
      <c r="L54" s="349">
        <v>0.688194444444445</v>
      </c>
      <c r="M54" s="411"/>
      <c r="N54" s="411"/>
      <c r="O54" s="337"/>
      <c r="P54" s="337"/>
    </row>
    <row r="55" spans="3:16" x14ac:dyDescent="0.15">
      <c r="C55" s="338" t="s">
        <v>361</v>
      </c>
      <c r="D55" s="418"/>
      <c r="E55" s="340">
        <v>0.3979166666666667</v>
      </c>
      <c r="F55" s="340">
        <v>0.43958333333333299</v>
      </c>
      <c r="G55" s="340">
        <v>0.48125000000000001</v>
      </c>
      <c r="H55" s="340">
        <v>0.52291666666666703</v>
      </c>
      <c r="I55" s="340">
        <v>0.56458333333333299</v>
      </c>
      <c r="J55" s="340">
        <v>0.60624999999999996</v>
      </c>
      <c r="K55" s="340">
        <v>0.64791666666666703</v>
      </c>
      <c r="L55" s="340" t="s">
        <v>428</v>
      </c>
      <c r="M55" s="411"/>
      <c r="N55" s="411"/>
      <c r="O55" s="337"/>
      <c r="P55" s="337"/>
    </row>
    <row r="56" spans="3:16" x14ac:dyDescent="0.15">
      <c r="C56" s="348" t="s">
        <v>443</v>
      </c>
      <c r="D56" s="418"/>
      <c r="E56" s="349">
        <v>0.39861111111111108</v>
      </c>
      <c r="F56" s="349">
        <v>0.44027777777777799</v>
      </c>
      <c r="G56" s="349">
        <v>0.48194444444444401</v>
      </c>
      <c r="H56" s="349">
        <v>0.52361111111111103</v>
      </c>
      <c r="I56" s="349">
        <v>0.56527777777777799</v>
      </c>
      <c r="J56" s="349">
        <v>0.60694444444444395</v>
      </c>
      <c r="K56" s="349">
        <v>0.64861111111111103</v>
      </c>
      <c r="L56" s="349">
        <v>0.69027777777777799</v>
      </c>
      <c r="M56" s="411"/>
      <c r="N56" s="411"/>
      <c r="O56" s="337"/>
      <c r="P56" s="337"/>
    </row>
    <row r="57" spans="3:16" ht="13.5" customHeight="1" x14ac:dyDescent="0.15">
      <c r="C57" s="338" t="s">
        <v>132</v>
      </c>
      <c r="D57" s="418"/>
      <c r="E57" s="340">
        <v>0.39999999999999997</v>
      </c>
      <c r="F57" s="340">
        <v>0.44166666666666698</v>
      </c>
      <c r="G57" s="340">
        <v>0.483333333333333</v>
      </c>
      <c r="H57" s="340">
        <v>0.52500000000000002</v>
      </c>
      <c r="I57" s="340">
        <v>0.56666666666666698</v>
      </c>
      <c r="J57" s="340">
        <v>0.60833333333333295</v>
      </c>
      <c r="K57" s="340">
        <v>0.65</v>
      </c>
      <c r="L57" s="340">
        <v>0.69166666666666698</v>
      </c>
      <c r="M57" s="411"/>
      <c r="N57" s="411"/>
      <c r="O57" s="337"/>
      <c r="P57" s="337"/>
    </row>
    <row r="58" spans="3:16" ht="13.5" customHeight="1" x14ac:dyDescent="0.15">
      <c r="C58" s="348" t="s">
        <v>126</v>
      </c>
      <c r="D58" s="418"/>
      <c r="E58" s="349">
        <v>0.40069444444444446</v>
      </c>
      <c r="F58" s="349">
        <v>0.44236111111111098</v>
      </c>
      <c r="G58" s="349">
        <v>0.484027777777778</v>
      </c>
      <c r="H58" s="349">
        <v>0.52569444444444402</v>
      </c>
      <c r="I58" s="349">
        <v>0.56736111111111098</v>
      </c>
      <c r="J58" s="349">
        <v>0.60902777777777795</v>
      </c>
      <c r="K58" s="349">
        <v>0.65069444444444402</v>
      </c>
      <c r="L58" s="349">
        <v>0.69236111111111098</v>
      </c>
      <c r="M58" s="411"/>
      <c r="N58" s="411"/>
      <c r="O58" s="337"/>
      <c r="P58" s="337"/>
    </row>
    <row r="59" spans="3:16" ht="13.5" customHeight="1" x14ac:dyDescent="0.15">
      <c r="C59" s="344" t="s">
        <v>425</v>
      </c>
      <c r="D59" s="418"/>
      <c r="E59" s="345">
        <v>0.40208333333333335</v>
      </c>
      <c r="F59" s="345">
        <v>0.44374999999999998</v>
      </c>
      <c r="G59" s="345">
        <v>0.485416666666667</v>
      </c>
      <c r="H59" s="345">
        <v>0.52708333333333302</v>
      </c>
      <c r="I59" s="345">
        <v>0.56874999999999998</v>
      </c>
      <c r="J59" s="345">
        <v>0.61041666666666705</v>
      </c>
      <c r="K59" s="345">
        <v>0.65208333333333302</v>
      </c>
      <c r="L59" s="345">
        <v>0.69374999999999998</v>
      </c>
      <c r="M59" s="411"/>
      <c r="N59" s="411"/>
      <c r="O59" s="337"/>
      <c r="P59" s="337"/>
    </row>
    <row r="60" spans="3:16" x14ac:dyDescent="0.15">
      <c r="C60" s="348" t="s">
        <v>427</v>
      </c>
      <c r="D60" s="418"/>
      <c r="E60" s="349">
        <v>0.40416666666666662</v>
      </c>
      <c r="F60" s="349">
        <v>0.44583333333333303</v>
      </c>
      <c r="G60" s="349">
        <v>0.48749999999999999</v>
      </c>
      <c r="H60" s="349">
        <v>0.52916666666666701</v>
      </c>
      <c r="I60" s="349">
        <v>0.57083333333333297</v>
      </c>
      <c r="J60" s="349">
        <v>0.61250000000000004</v>
      </c>
      <c r="K60" s="349">
        <v>0.65416666666666701</v>
      </c>
      <c r="L60" s="349">
        <v>0.69583333333333297</v>
      </c>
      <c r="M60" s="411"/>
      <c r="N60" s="411"/>
      <c r="O60" s="337"/>
      <c r="P60" s="337"/>
    </row>
    <row r="61" spans="3:16" x14ac:dyDescent="0.15">
      <c r="C61" s="344" t="s">
        <v>426</v>
      </c>
      <c r="D61" s="418"/>
      <c r="E61" s="345">
        <v>0.4055555555555555</v>
      </c>
      <c r="F61" s="345">
        <v>0.44722222222222202</v>
      </c>
      <c r="G61" s="345">
        <v>0.48888888888888898</v>
      </c>
      <c r="H61" s="345">
        <v>0.530555555555555</v>
      </c>
      <c r="I61" s="345">
        <v>0.57222222222222197</v>
      </c>
      <c r="J61" s="345">
        <v>0.61388888888888904</v>
      </c>
      <c r="K61" s="345">
        <v>0.655555555555555</v>
      </c>
      <c r="L61" s="345">
        <v>0.69722222222222197</v>
      </c>
      <c r="M61" s="411"/>
      <c r="N61" s="411"/>
      <c r="O61" s="337"/>
      <c r="P61" s="337"/>
    </row>
    <row r="62" spans="3:16" x14ac:dyDescent="0.15">
      <c r="C62" s="348" t="s">
        <v>7</v>
      </c>
      <c r="D62" s="419"/>
      <c r="E62" s="349">
        <v>0.40972222222222227</v>
      </c>
      <c r="F62" s="349">
        <v>0.45138888888888901</v>
      </c>
      <c r="G62" s="349">
        <v>0.49305555555555602</v>
      </c>
      <c r="H62" s="349">
        <v>0.53472222222222199</v>
      </c>
      <c r="I62" s="349">
        <v>0.57638888888888895</v>
      </c>
      <c r="J62" s="349">
        <v>0.61805555555555602</v>
      </c>
      <c r="K62" s="349">
        <v>0.65972222222222199</v>
      </c>
      <c r="L62" s="349">
        <v>0.70138888888888895</v>
      </c>
      <c r="M62" s="412"/>
      <c r="N62" s="412"/>
      <c r="O62" s="337"/>
      <c r="P62" s="337"/>
    </row>
    <row r="63" spans="3:16" ht="13.5" customHeight="1" x14ac:dyDescent="0.15">
      <c r="C63" s="337" t="s">
        <v>433</v>
      </c>
      <c r="D63" s="337"/>
      <c r="E63" s="337"/>
      <c r="F63" s="337"/>
      <c r="G63" s="337"/>
      <c r="H63" s="337"/>
      <c r="I63" s="337"/>
      <c r="J63" s="337"/>
      <c r="K63" s="337"/>
      <c r="L63" s="337"/>
      <c r="M63" s="337"/>
      <c r="N63" s="337"/>
      <c r="O63" s="337"/>
      <c r="P63" s="337"/>
    </row>
  </sheetData>
  <mergeCells count="15">
    <mergeCell ref="P10:P19"/>
    <mergeCell ref="O10:O19"/>
    <mergeCell ref="D3:P3"/>
    <mergeCell ref="C1:P2"/>
    <mergeCell ref="C22:N23"/>
    <mergeCell ref="D9:D19"/>
    <mergeCell ref="D24:N24"/>
    <mergeCell ref="C44:N45"/>
    <mergeCell ref="D46:N46"/>
    <mergeCell ref="M48:M62"/>
    <mergeCell ref="N48:N62"/>
    <mergeCell ref="M31:M40"/>
    <mergeCell ref="N31:N40"/>
    <mergeCell ref="D30:D40"/>
    <mergeCell ref="D52:D62"/>
  </mergeCells>
  <phoneticPr fontId="1"/>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52"/>
  <sheetViews>
    <sheetView showGridLines="0" topLeftCell="A22" zoomScale="130" zoomScaleNormal="130" workbookViewId="0">
      <selection activeCell="C46" sqref="C46"/>
    </sheetView>
  </sheetViews>
  <sheetFormatPr defaultRowHeight="13.5" x14ac:dyDescent="0.15"/>
  <cols>
    <col min="1" max="1" width="0.875" customWidth="1"/>
    <col min="2" max="2" width="5" customWidth="1"/>
    <col min="3" max="3" width="17.125" customWidth="1"/>
    <col min="4" max="7" width="6" customWidth="1"/>
    <col min="8" max="8" width="5.375" customWidth="1"/>
    <col min="9" max="9" width="5.125" customWidth="1"/>
  </cols>
  <sheetData>
    <row r="2" spans="2:19" ht="15" customHeight="1" x14ac:dyDescent="0.15">
      <c r="B2" s="1"/>
      <c r="C2" s="2" t="s">
        <v>0</v>
      </c>
      <c r="D2" s="1"/>
      <c r="E2" s="1"/>
      <c r="F2" s="1"/>
      <c r="G2" s="1"/>
      <c r="H2" s="1"/>
      <c r="I2" s="1"/>
    </row>
    <row r="3" spans="2:19" ht="15" customHeight="1" x14ac:dyDescent="0.15">
      <c r="B3" s="502" t="s">
        <v>322</v>
      </c>
      <c r="C3" s="322" t="s">
        <v>1</v>
      </c>
      <c r="D3" s="323" t="s">
        <v>93</v>
      </c>
      <c r="E3" s="324" t="s">
        <v>155</v>
      </c>
      <c r="F3" s="324" t="s">
        <v>156</v>
      </c>
      <c r="G3" s="324"/>
      <c r="H3" s="325">
        <v>0.83680555555555547</v>
      </c>
    </row>
    <row r="4" spans="2:19" ht="15" customHeight="1" x14ac:dyDescent="0.15">
      <c r="B4" s="502"/>
      <c r="C4" s="326" t="s">
        <v>65</v>
      </c>
      <c r="D4" s="327">
        <v>0.37013888888888885</v>
      </c>
      <c r="E4" s="327">
        <v>0.53680555555555554</v>
      </c>
      <c r="F4" s="327">
        <v>0.7104166666666667</v>
      </c>
      <c r="G4" s="327"/>
      <c r="H4" s="501" t="s">
        <v>157</v>
      </c>
    </row>
    <row r="5" spans="2:19" ht="15" customHeight="1" x14ac:dyDescent="0.15">
      <c r="B5" s="502"/>
      <c r="C5" s="322" t="s">
        <v>131</v>
      </c>
      <c r="D5" s="325">
        <v>0.3756944444444445</v>
      </c>
      <c r="E5" s="325">
        <v>0.54236111111111118</v>
      </c>
      <c r="F5" s="325">
        <v>0.71597222222222223</v>
      </c>
      <c r="G5" s="325"/>
      <c r="H5" s="501"/>
    </row>
    <row r="6" spans="2:19" ht="15" customHeight="1" x14ac:dyDescent="0.15">
      <c r="B6" s="502"/>
      <c r="C6" s="326" t="s">
        <v>2</v>
      </c>
      <c r="D6" s="327">
        <v>0.37708333333333338</v>
      </c>
      <c r="E6" s="327">
        <v>0.54375000000000007</v>
      </c>
      <c r="F6" s="327">
        <v>0.71736111111111101</v>
      </c>
      <c r="G6" s="327"/>
      <c r="H6" s="501"/>
    </row>
    <row r="7" spans="2:19" ht="15" customHeight="1" x14ac:dyDescent="0.15">
      <c r="B7" s="502"/>
      <c r="C7" s="328" t="s">
        <v>66</v>
      </c>
      <c r="D7" s="325">
        <v>0.37847222222222227</v>
      </c>
      <c r="E7" s="325">
        <v>0.54513888888888895</v>
      </c>
      <c r="F7" s="325">
        <v>0.71875</v>
      </c>
      <c r="G7" s="325"/>
      <c r="H7" s="501"/>
    </row>
    <row r="8" spans="2:19" ht="15" customHeight="1" x14ac:dyDescent="0.15">
      <c r="B8" s="502"/>
      <c r="C8" s="326" t="s">
        <v>67</v>
      </c>
      <c r="D8" s="327">
        <v>0.37986111111111115</v>
      </c>
      <c r="E8" s="327">
        <v>0.54652777777777783</v>
      </c>
      <c r="F8" s="327">
        <v>0.72013888888888899</v>
      </c>
      <c r="G8" s="327"/>
      <c r="H8" s="501"/>
    </row>
    <row r="9" spans="2:19" ht="15" customHeight="1" x14ac:dyDescent="0.15">
      <c r="B9" s="502"/>
      <c r="C9" s="328" t="s">
        <v>68</v>
      </c>
      <c r="D9" s="325">
        <v>0.38055555555555554</v>
      </c>
      <c r="E9" s="325">
        <v>0.54722222222222217</v>
      </c>
      <c r="F9" s="325">
        <v>0.72083333333333333</v>
      </c>
      <c r="G9" s="325"/>
      <c r="H9" s="501"/>
    </row>
    <row r="10" spans="2:19" ht="15" customHeight="1" x14ac:dyDescent="0.15">
      <c r="B10" s="502"/>
      <c r="C10" s="326" t="s">
        <v>69</v>
      </c>
      <c r="D10" s="327">
        <v>0.38472222222222219</v>
      </c>
      <c r="E10" s="327">
        <v>0.55138888888888882</v>
      </c>
      <c r="F10" s="327">
        <v>0.72499999999999998</v>
      </c>
      <c r="G10" s="327"/>
      <c r="H10" s="501"/>
    </row>
    <row r="11" spans="2:19" ht="15" customHeight="1" x14ac:dyDescent="0.15">
      <c r="B11" s="502"/>
      <c r="C11" s="328" t="s">
        <v>3</v>
      </c>
      <c r="D11" s="325">
        <v>0.38611111111111113</v>
      </c>
      <c r="E11" s="325">
        <v>0.55277777777777781</v>
      </c>
      <c r="F11" s="325">
        <v>0.72638888888888886</v>
      </c>
      <c r="G11" s="325"/>
      <c r="H11" s="501"/>
      <c r="O11" s="2" t="s">
        <v>0</v>
      </c>
      <c r="P11" s="1"/>
      <c r="Q11" s="1"/>
      <c r="R11" s="1"/>
      <c r="S11" s="1"/>
    </row>
    <row r="12" spans="2:19" ht="15" customHeight="1" x14ac:dyDescent="0.15">
      <c r="B12" s="502"/>
      <c r="C12" s="326" t="s">
        <v>4</v>
      </c>
      <c r="D12" s="327">
        <v>0.38680555555555557</v>
      </c>
      <c r="E12" s="327">
        <v>0.55347222222222225</v>
      </c>
      <c r="F12" s="327">
        <v>0.7270833333333333</v>
      </c>
      <c r="G12" s="327"/>
      <c r="H12" s="501"/>
    </row>
    <row r="13" spans="2:19" ht="15" customHeight="1" x14ac:dyDescent="0.15">
      <c r="B13" s="502"/>
      <c r="C13" s="328" t="s">
        <v>130</v>
      </c>
      <c r="D13" s="325">
        <v>0.39027777777777778</v>
      </c>
      <c r="E13" s="325">
        <v>0.55694444444444446</v>
      </c>
      <c r="F13" s="325">
        <v>0.73055555555555562</v>
      </c>
      <c r="G13" s="325"/>
      <c r="H13" s="501"/>
    </row>
    <row r="14" spans="2:19" ht="15" customHeight="1" x14ac:dyDescent="0.15">
      <c r="B14" s="502"/>
      <c r="C14" s="326" t="s">
        <v>70</v>
      </c>
      <c r="D14" s="327">
        <v>0.39097222222222222</v>
      </c>
      <c r="E14" s="327">
        <v>0.55763888888888891</v>
      </c>
      <c r="F14" s="327">
        <v>0.73125000000000007</v>
      </c>
      <c r="G14" s="327"/>
      <c r="H14" s="501"/>
    </row>
    <row r="15" spans="2:19" ht="15" customHeight="1" x14ac:dyDescent="0.15">
      <c r="B15" s="502"/>
      <c r="C15" s="328" t="s">
        <v>71</v>
      </c>
      <c r="D15" s="325">
        <v>0.39166666666666666</v>
      </c>
      <c r="E15" s="325">
        <v>0.55833333333333335</v>
      </c>
      <c r="F15" s="325">
        <v>0.7319444444444444</v>
      </c>
      <c r="G15" s="325"/>
      <c r="H15" s="501"/>
    </row>
    <row r="16" spans="2:19" ht="15" customHeight="1" x14ac:dyDescent="0.15">
      <c r="B16" s="502"/>
      <c r="C16" s="326" t="s">
        <v>72</v>
      </c>
      <c r="D16" s="327">
        <v>0.39305555555555555</v>
      </c>
      <c r="E16" s="327">
        <v>0.55972222222222223</v>
      </c>
      <c r="F16" s="327">
        <v>0.73333333333333339</v>
      </c>
      <c r="G16" s="327"/>
      <c r="H16" s="501"/>
    </row>
    <row r="17" spans="2:15" ht="15" customHeight="1" x14ac:dyDescent="0.15">
      <c r="B17" s="502"/>
      <c r="C17" s="329" t="s">
        <v>73</v>
      </c>
      <c r="D17" s="330">
        <v>0.39374999999999999</v>
      </c>
      <c r="E17" s="330">
        <v>0.56041666666666667</v>
      </c>
      <c r="F17" s="330">
        <v>0.73402777777777783</v>
      </c>
      <c r="G17" s="330"/>
      <c r="H17" s="501"/>
      <c r="O17" s="283"/>
    </row>
    <row r="18" spans="2:15" ht="15" customHeight="1" x14ac:dyDescent="0.15">
      <c r="B18" s="502"/>
      <c r="C18" s="326" t="s">
        <v>5</v>
      </c>
      <c r="D18" s="327">
        <v>0.39444444444444443</v>
      </c>
      <c r="E18" s="327">
        <v>0.56111111111111112</v>
      </c>
      <c r="F18" s="327">
        <v>0.73472222222222217</v>
      </c>
      <c r="G18" s="327"/>
      <c r="H18" s="501"/>
    </row>
    <row r="19" spans="2:15" ht="15" customHeight="1" x14ac:dyDescent="0.15">
      <c r="B19" s="502"/>
      <c r="C19" s="328" t="s">
        <v>6</v>
      </c>
      <c r="D19" s="325">
        <v>0.39583333333333331</v>
      </c>
      <c r="E19" s="325">
        <v>0.5625</v>
      </c>
      <c r="F19" s="325">
        <v>0.73611111111111116</v>
      </c>
      <c r="G19" s="325"/>
      <c r="H19" s="501"/>
    </row>
    <row r="20" spans="2:15" ht="15" customHeight="1" x14ac:dyDescent="0.15">
      <c r="B20" s="502"/>
      <c r="C20" s="326" t="s">
        <v>128</v>
      </c>
      <c r="D20" s="327">
        <v>0.3979166666666667</v>
      </c>
      <c r="E20" s="327">
        <v>0.56458333333333333</v>
      </c>
      <c r="F20" s="327">
        <v>0.73819444444444438</v>
      </c>
      <c r="G20" s="327"/>
      <c r="H20" s="501"/>
    </row>
    <row r="21" spans="2:15" ht="15" customHeight="1" x14ac:dyDescent="0.15">
      <c r="B21" s="502"/>
      <c r="C21" s="322" t="s">
        <v>7</v>
      </c>
      <c r="D21" s="325">
        <v>0.40138888888888885</v>
      </c>
      <c r="E21" s="325">
        <v>0.56805555555555554</v>
      </c>
      <c r="F21" s="325">
        <v>0.7416666666666667</v>
      </c>
      <c r="G21" s="325"/>
      <c r="H21" s="501"/>
    </row>
    <row r="22" spans="2:15" ht="15" customHeight="1" x14ac:dyDescent="0.15">
      <c r="B22" s="499" t="s">
        <v>514</v>
      </c>
      <c r="C22" s="500"/>
      <c r="D22" s="500"/>
      <c r="E22" s="500"/>
      <c r="F22" s="500"/>
      <c r="G22" s="500"/>
      <c r="H22" s="500"/>
      <c r="K22" s="40"/>
      <c r="L22" s="40"/>
      <c r="M22" s="40"/>
      <c r="N22" s="40"/>
      <c r="O22" s="40"/>
    </row>
    <row r="23" spans="2:15" ht="15" customHeight="1" x14ac:dyDescent="0.15">
      <c r="B23" s="500"/>
      <c r="C23" s="500"/>
      <c r="D23" s="500"/>
      <c r="E23" s="500"/>
      <c r="F23" s="500"/>
      <c r="G23" s="500"/>
      <c r="H23" s="500"/>
      <c r="K23" s="40"/>
      <c r="L23" s="40"/>
      <c r="M23" s="40"/>
      <c r="N23" s="40"/>
      <c r="O23" s="40"/>
    </row>
    <row r="24" spans="2:15" ht="15" customHeight="1" x14ac:dyDescent="0.15">
      <c r="B24" s="505" t="s">
        <v>531</v>
      </c>
      <c r="C24" s="298" t="s">
        <v>348</v>
      </c>
      <c r="D24" s="252" t="s">
        <v>362</v>
      </c>
      <c r="E24" s="252" t="s">
        <v>362</v>
      </c>
      <c r="F24" s="252" t="s">
        <v>362</v>
      </c>
      <c r="G24" s="252"/>
      <c r="H24" s="252" t="s">
        <v>362</v>
      </c>
      <c r="K24" s="40"/>
      <c r="L24" s="309"/>
      <c r="M24" s="309"/>
      <c r="N24" s="309"/>
      <c r="O24" s="40"/>
    </row>
    <row r="25" spans="2:15" ht="15" customHeight="1" x14ac:dyDescent="0.15">
      <c r="B25" s="487"/>
      <c r="C25" s="299" t="s">
        <v>349</v>
      </c>
      <c r="D25" s="171" t="s">
        <v>362</v>
      </c>
      <c r="E25" s="171" t="s">
        <v>362</v>
      </c>
      <c r="F25" s="171"/>
      <c r="G25" s="192" t="s">
        <v>362</v>
      </c>
      <c r="H25" s="175"/>
      <c r="K25" s="40"/>
      <c r="L25" s="40"/>
      <c r="M25" s="40"/>
      <c r="N25" s="40"/>
      <c r="O25" s="40"/>
    </row>
    <row r="26" spans="2:15" ht="15" customHeight="1" x14ac:dyDescent="0.15">
      <c r="B26" s="487"/>
      <c r="C26" s="300" t="s">
        <v>1</v>
      </c>
      <c r="D26" s="167">
        <v>0.34027777777777773</v>
      </c>
      <c r="E26" s="167">
        <v>0.50694444444444442</v>
      </c>
      <c r="F26" s="167">
        <v>0.63194444444444442</v>
      </c>
      <c r="G26" s="297">
        <v>0.75694444444444453</v>
      </c>
      <c r="H26" s="297">
        <v>0.84027777777777779</v>
      </c>
      <c r="K26" s="40"/>
      <c r="L26" s="40"/>
      <c r="M26" s="40"/>
      <c r="N26" s="40"/>
      <c r="O26" s="40"/>
    </row>
    <row r="27" spans="2:15" ht="13.5" customHeight="1" x14ac:dyDescent="0.15">
      <c r="B27" s="487"/>
      <c r="C27" s="301" t="s">
        <v>395</v>
      </c>
      <c r="D27" s="307" t="s">
        <v>412</v>
      </c>
      <c r="E27" s="307" t="s">
        <v>412</v>
      </c>
      <c r="F27" s="307" t="s">
        <v>412</v>
      </c>
      <c r="G27" s="503" t="s">
        <v>375</v>
      </c>
      <c r="H27" s="447" t="s">
        <v>375</v>
      </c>
      <c r="J27" s="284"/>
      <c r="K27" s="40"/>
      <c r="L27" s="40"/>
      <c r="M27" s="40"/>
      <c r="N27" s="40"/>
      <c r="O27" s="40"/>
    </row>
    <row r="28" spans="2:15" x14ac:dyDescent="0.15">
      <c r="B28" s="487"/>
      <c r="C28" s="302" t="s">
        <v>396</v>
      </c>
      <c r="D28" s="308" t="s">
        <v>412</v>
      </c>
      <c r="E28" s="308" t="s">
        <v>412</v>
      </c>
      <c r="F28" s="308" t="s">
        <v>412</v>
      </c>
      <c r="G28" s="504"/>
      <c r="H28" s="448"/>
      <c r="K28" s="40"/>
      <c r="L28" s="40"/>
      <c r="M28" s="40"/>
      <c r="N28" s="40"/>
      <c r="O28" s="40"/>
    </row>
    <row r="29" spans="2:15" x14ac:dyDescent="0.15">
      <c r="B29" s="487"/>
      <c r="C29" s="301" t="s">
        <v>397</v>
      </c>
      <c r="D29" s="307" t="s">
        <v>412</v>
      </c>
      <c r="E29" s="307" t="s">
        <v>412</v>
      </c>
      <c r="F29" s="307" t="s">
        <v>412</v>
      </c>
      <c r="G29" s="504"/>
      <c r="H29" s="448"/>
      <c r="J29" s="283"/>
      <c r="K29" s="40"/>
      <c r="L29" s="40"/>
      <c r="M29" s="40"/>
      <c r="N29" s="40"/>
      <c r="O29" s="40"/>
    </row>
    <row r="30" spans="2:15" x14ac:dyDescent="0.15">
      <c r="B30" s="487"/>
      <c r="C30" s="303" t="s">
        <v>398</v>
      </c>
      <c r="D30" s="308" t="s">
        <v>412</v>
      </c>
      <c r="E30" s="308" t="s">
        <v>412</v>
      </c>
      <c r="F30" s="308" t="s">
        <v>412</v>
      </c>
      <c r="G30" s="504"/>
      <c r="H30" s="448"/>
      <c r="J30" s="283"/>
      <c r="K30" s="40"/>
      <c r="L30" s="40"/>
      <c r="M30" s="40"/>
      <c r="N30" s="40"/>
      <c r="O30" s="40"/>
    </row>
    <row r="31" spans="2:15" ht="13.5" customHeight="1" x14ac:dyDescent="0.15">
      <c r="B31" s="487"/>
      <c r="C31" s="301" t="s">
        <v>399</v>
      </c>
      <c r="D31" s="307" t="s">
        <v>412</v>
      </c>
      <c r="E31" s="307" t="s">
        <v>412</v>
      </c>
      <c r="F31" s="307" t="s">
        <v>412</v>
      </c>
      <c r="G31" s="504"/>
      <c r="H31" s="448"/>
      <c r="J31" s="490" t="s">
        <v>424</v>
      </c>
      <c r="K31" s="491"/>
      <c r="L31" s="491"/>
      <c r="M31" s="492"/>
      <c r="N31" s="40"/>
      <c r="O31" s="40"/>
    </row>
    <row r="32" spans="2:15" ht="13.5" customHeight="1" x14ac:dyDescent="0.15">
      <c r="B32" s="487"/>
      <c r="C32" s="302" t="s">
        <v>400</v>
      </c>
      <c r="D32" s="308" t="s">
        <v>412</v>
      </c>
      <c r="E32" s="308" t="s">
        <v>412</v>
      </c>
      <c r="F32" s="308" t="s">
        <v>412</v>
      </c>
      <c r="G32" s="504"/>
      <c r="H32" s="448"/>
      <c r="J32" s="493"/>
      <c r="K32" s="494"/>
      <c r="L32" s="494"/>
      <c r="M32" s="495"/>
      <c r="N32" s="40"/>
      <c r="O32" s="40"/>
    </row>
    <row r="33" spans="2:15" ht="13.5" customHeight="1" x14ac:dyDescent="0.15">
      <c r="B33" s="487"/>
      <c r="C33" s="301" t="s">
        <v>401</v>
      </c>
      <c r="D33" s="307" t="s">
        <v>412</v>
      </c>
      <c r="E33" s="307" t="s">
        <v>412</v>
      </c>
      <c r="F33" s="307" t="s">
        <v>412</v>
      </c>
      <c r="G33" s="504"/>
      <c r="H33" s="448"/>
      <c r="J33" s="493"/>
      <c r="K33" s="494"/>
      <c r="L33" s="494"/>
      <c r="M33" s="495"/>
      <c r="N33" s="40"/>
      <c r="O33" s="40"/>
    </row>
    <row r="34" spans="2:15" ht="13.5" customHeight="1" x14ac:dyDescent="0.15">
      <c r="B34" s="487"/>
      <c r="C34" s="302" t="s">
        <v>402</v>
      </c>
      <c r="D34" s="308" t="s">
        <v>412</v>
      </c>
      <c r="E34" s="308" t="s">
        <v>412</v>
      </c>
      <c r="F34" s="308" t="s">
        <v>412</v>
      </c>
      <c r="G34" s="504"/>
      <c r="H34" s="448"/>
      <c r="J34" s="493"/>
      <c r="K34" s="494"/>
      <c r="L34" s="494"/>
      <c r="M34" s="495"/>
      <c r="N34" s="40"/>
      <c r="O34" s="40"/>
    </row>
    <row r="35" spans="2:15" ht="13.5" customHeight="1" x14ac:dyDescent="0.15">
      <c r="B35" s="487"/>
      <c r="C35" s="301" t="s">
        <v>403</v>
      </c>
      <c r="D35" s="307" t="s">
        <v>412</v>
      </c>
      <c r="E35" s="307" t="s">
        <v>412</v>
      </c>
      <c r="F35" s="307" t="s">
        <v>412</v>
      </c>
      <c r="G35" s="504"/>
      <c r="H35" s="448"/>
      <c r="J35" s="493"/>
      <c r="K35" s="494"/>
      <c r="L35" s="494"/>
      <c r="M35" s="495"/>
      <c r="N35" s="40"/>
      <c r="O35" s="40"/>
    </row>
    <row r="36" spans="2:15" ht="13.5" customHeight="1" x14ac:dyDescent="0.15">
      <c r="B36" s="487"/>
      <c r="C36" s="302" t="s">
        <v>539</v>
      </c>
      <c r="D36" s="308" t="s">
        <v>412</v>
      </c>
      <c r="E36" s="308" t="s">
        <v>412</v>
      </c>
      <c r="F36" s="308" t="s">
        <v>412</v>
      </c>
      <c r="G36" s="504"/>
      <c r="H36" s="448"/>
      <c r="J36" s="493"/>
      <c r="K36" s="494"/>
      <c r="L36" s="494"/>
      <c r="M36" s="495"/>
      <c r="N36" s="40"/>
      <c r="O36" s="40"/>
    </row>
    <row r="37" spans="2:15" ht="13.5" customHeight="1" x14ac:dyDescent="0.15">
      <c r="B37" s="487"/>
      <c r="C37" s="301" t="s">
        <v>405</v>
      </c>
      <c r="D37" s="307" t="s">
        <v>412</v>
      </c>
      <c r="E37" s="307" t="s">
        <v>412</v>
      </c>
      <c r="F37" s="307" t="s">
        <v>412</v>
      </c>
      <c r="G37" s="504"/>
      <c r="H37" s="448"/>
      <c r="J37" s="493"/>
      <c r="K37" s="494"/>
      <c r="L37" s="494"/>
      <c r="M37" s="495"/>
      <c r="N37" s="40"/>
      <c r="O37" s="40"/>
    </row>
    <row r="38" spans="2:15" ht="13.5" customHeight="1" x14ac:dyDescent="0.15">
      <c r="B38" s="487"/>
      <c r="C38" s="302" t="s">
        <v>406</v>
      </c>
      <c r="D38" s="308" t="s">
        <v>412</v>
      </c>
      <c r="E38" s="308" t="s">
        <v>412</v>
      </c>
      <c r="F38" s="308" t="s">
        <v>412</v>
      </c>
      <c r="G38" s="504"/>
      <c r="H38" s="448"/>
      <c r="J38" s="493"/>
      <c r="K38" s="494"/>
      <c r="L38" s="494"/>
      <c r="M38" s="495"/>
      <c r="N38" s="40"/>
      <c r="O38" s="40"/>
    </row>
    <row r="39" spans="2:15" x14ac:dyDescent="0.15">
      <c r="B39" s="487"/>
      <c r="C39" s="301" t="s">
        <v>419</v>
      </c>
      <c r="D39" s="307" t="s">
        <v>412</v>
      </c>
      <c r="E39" s="307" t="s">
        <v>412</v>
      </c>
      <c r="F39" s="307" t="s">
        <v>412</v>
      </c>
      <c r="G39" s="504"/>
      <c r="H39" s="448"/>
      <c r="J39" s="493"/>
      <c r="K39" s="494"/>
      <c r="L39" s="494"/>
      <c r="M39" s="495"/>
      <c r="N39" s="40"/>
      <c r="O39" s="40"/>
    </row>
    <row r="40" spans="2:15" x14ac:dyDescent="0.15">
      <c r="B40" s="487"/>
      <c r="C40" s="304" t="s">
        <v>407</v>
      </c>
      <c r="D40" s="308" t="s">
        <v>412</v>
      </c>
      <c r="E40" s="308" t="s">
        <v>412</v>
      </c>
      <c r="F40" s="308" t="s">
        <v>412</v>
      </c>
      <c r="G40" s="504"/>
      <c r="H40" s="448"/>
      <c r="J40" s="493"/>
      <c r="K40" s="494"/>
      <c r="L40" s="494"/>
      <c r="M40" s="495"/>
      <c r="N40" s="40"/>
      <c r="O40" s="40"/>
    </row>
    <row r="41" spans="2:15" x14ac:dyDescent="0.15">
      <c r="B41" s="487"/>
      <c r="C41" s="321" t="s">
        <v>418</v>
      </c>
      <c r="D41" s="307" t="s">
        <v>412</v>
      </c>
      <c r="E41" s="307" t="s">
        <v>412</v>
      </c>
      <c r="F41" s="307" t="s">
        <v>412</v>
      </c>
      <c r="G41" s="504"/>
      <c r="H41" s="448"/>
      <c r="J41" s="496"/>
      <c r="K41" s="497"/>
      <c r="L41" s="497"/>
      <c r="M41" s="498"/>
      <c r="N41" s="40"/>
      <c r="O41" s="40"/>
    </row>
    <row r="42" spans="2:15" x14ac:dyDescent="0.15">
      <c r="B42" s="487"/>
      <c r="C42" s="302" t="s">
        <v>408</v>
      </c>
      <c r="D42" s="308" t="s">
        <v>412</v>
      </c>
      <c r="E42" s="308" t="s">
        <v>412</v>
      </c>
      <c r="F42" s="308" t="s">
        <v>412</v>
      </c>
      <c r="G42" s="504"/>
      <c r="H42" s="448"/>
      <c r="K42" s="40"/>
      <c r="L42" s="40"/>
      <c r="M42" s="40"/>
      <c r="N42" s="40"/>
      <c r="O42" s="40"/>
    </row>
    <row r="43" spans="2:15" x14ac:dyDescent="0.15">
      <c r="B43" s="487"/>
      <c r="C43" s="302" t="s">
        <v>409</v>
      </c>
      <c r="D43" s="307" t="s">
        <v>412</v>
      </c>
      <c r="E43" s="307" t="s">
        <v>412</v>
      </c>
      <c r="F43" s="307" t="s">
        <v>412</v>
      </c>
      <c r="G43" s="504"/>
      <c r="H43" s="448"/>
      <c r="K43" s="40"/>
      <c r="L43" s="40"/>
      <c r="M43" s="40"/>
      <c r="N43" s="40"/>
      <c r="O43" s="40"/>
    </row>
    <row r="44" spans="2:15" x14ac:dyDescent="0.15">
      <c r="B44" s="487"/>
      <c r="C44" s="302" t="s">
        <v>410</v>
      </c>
      <c r="D44" s="308" t="s">
        <v>412</v>
      </c>
      <c r="E44" s="308" t="s">
        <v>412</v>
      </c>
      <c r="F44" s="308" t="s">
        <v>412</v>
      </c>
      <c r="G44" s="504"/>
      <c r="H44" s="448"/>
      <c r="K44" s="40"/>
      <c r="L44" s="40"/>
      <c r="M44" s="40"/>
      <c r="N44" s="40"/>
      <c r="O44" s="40"/>
    </row>
    <row r="45" spans="2:15" x14ac:dyDescent="0.15">
      <c r="B45" s="487"/>
      <c r="C45" s="301" t="s">
        <v>411</v>
      </c>
      <c r="D45" s="307" t="s">
        <v>412</v>
      </c>
      <c r="E45" s="307" t="s">
        <v>412</v>
      </c>
      <c r="F45" s="307" t="s">
        <v>412</v>
      </c>
      <c r="G45" s="504"/>
      <c r="H45" s="448"/>
      <c r="K45" s="40"/>
      <c r="L45" s="40"/>
      <c r="M45" s="40"/>
      <c r="N45" s="40"/>
      <c r="O45" s="40"/>
    </row>
    <row r="46" spans="2:15" x14ac:dyDescent="0.15">
      <c r="B46" s="488"/>
      <c r="C46" s="300" t="s">
        <v>7</v>
      </c>
      <c r="D46" s="305">
        <v>0.41319444444444442</v>
      </c>
      <c r="E46" s="305">
        <v>0.57986111111111105</v>
      </c>
      <c r="F46" s="306">
        <v>0.70486111111111116</v>
      </c>
      <c r="G46" s="449"/>
      <c r="H46" s="449"/>
      <c r="K46" s="40"/>
      <c r="L46" s="40"/>
      <c r="M46" s="40"/>
      <c r="N46" s="40"/>
      <c r="O46" s="40"/>
    </row>
    <row r="47" spans="2:15" x14ac:dyDescent="0.15">
      <c r="K47" s="40"/>
      <c r="L47" s="40"/>
      <c r="M47" s="40"/>
      <c r="N47" s="40"/>
      <c r="O47" s="40"/>
    </row>
    <row r="48" spans="2:15" x14ac:dyDescent="0.15">
      <c r="K48" s="40"/>
      <c r="L48" s="40"/>
      <c r="M48" s="40"/>
      <c r="N48" s="40"/>
      <c r="O48" s="40"/>
    </row>
    <row r="49" spans="11:15" x14ac:dyDescent="0.15">
      <c r="K49" s="40"/>
      <c r="L49" s="40"/>
      <c r="M49" s="40"/>
      <c r="N49" s="40"/>
      <c r="O49" s="40"/>
    </row>
    <row r="50" spans="11:15" x14ac:dyDescent="0.15">
      <c r="K50" s="40"/>
      <c r="L50" s="40"/>
      <c r="M50" s="40"/>
      <c r="N50" s="40"/>
      <c r="O50" s="40"/>
    </row>
    <row r="51" spans="11:15" x14ac:dyDescent="0.15">
      <c r="K51" s="40"/>
      <c r="L51" s="40"/>
      <c r="M51" s="40"/>
      <c r="N51" s="40"/>
      <c r="O51" s="40"/>
    </row>
    <row r="52" spans="11:15" x14ac:dyDescent="0.15">
      <c r="K52" s="40"/>
      <c r="L52" s="40"/>
      <c r="M52" s="40"/>
      <c r="N52" s="40"/>
      <c r="O52" s="40"/>
    </row>
  </sheetData>
  <mergeCells count="7">
    <mergeCell ref="J31:M41"/>
    <mergeCell ref="B22:H23"/>
    <mergeCell ref="H4:H21"/>
    <mergeCell ref="B3:B21"/>
    <mergeCell ref="G27:G46"/>
    <mergeCell ref="H27:H46"/>
    <mergeCell ref="B24:B46"/>
  </mergeCells>
  <phoneticPr fontId="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3"/>
  <sheetViews>
    <sheetView showGridLines="0" topLeftCell="A16" workbookViewId="0">
      <selection activeCell="C35" sqref="C35"/>
    </sheetView>
  </sheetViews>
  <sheetFormatPr defaultRowHeight="13.5" x14ac:dyDescent="0.15"/>
  <cols>
    <col min="1" max="1" width="1.125" customWidth="1"/>
    <col min="2" max="2" width="5" customWidth="1"/>
    <col min="3" max="3" width="18.875" customWidth="1"/>
    <col min="4" max="9" width="5.125" customWidth="1"/>
    <col min="11" max="11" width="12.125" customWidth="1"/>
    <col min="17" max="17" width="16.25" customWidth="1"/>
  </cols>
  <sheetData>
    <row r="2" spans="2:20" ht="15" customHeight="1" thickBot="1" x14ac:dyDescent="0.2">
      <c r="B2" s="1"/>
      <c r="C2" s="2" t="s">
        <v>9</v>
      </c>
      <c r="D2" s="1"/>
      <c r="E2" s="1"/>
      <c r="F2" s="1"/>
      <c r="G2" s="1"/>
      <c r="H2" s="1"/>
      <c r="I2" s="1"/>
    </row>
    <row r="3" spans="2:20" ht="15" customHeight="1" x14ac:dyDescent="0.15">
      <c r="B3" s="514" t="s">
        <v>44</v>
      </c>
      <c r="C3" s="35" t="s">
        <v>1</v>
      </c>
      <c r="D3" s="36" t="s">
        <v>93</v>
      </c>
      <c r="E3" s="37">
        <v>0.5</v>
      </c>
      <c r="F3" s="37">
        <v>0.67361111111111116</v>
      </c>
      <c r="G3" s="106"/>
      <c r="H3" s="38">
        <v>0.83680555555555547</v>
      </c>
      <c r="Q3" s="80" t="s">
        <v>273</v>
      </c>
      <c r="R3" s="80"/>
      <c r="S3" s="81">
        <v>0.65972222222222221</v>
      </c>
      <c r="T3" s="80"/>
    </row>
    <row r="4" spans="2:20" ht="15" customHeight="1" x14ac:dyDescent="0.15">
      <c r="B4" s="515"/>
      <c r="C4" s="4" t="s">
        <v>10</v>
      </c>
      <c r="D4" s="9" t="s">
        <v>110</v>
      </c>
      <c r="E4" s="9">
        <v>0.53472222222222221</v>
      </c>
      <c r="F4" s="9">
        <v>0.70833333333333337</v>
      </c>
      <c r="G4" s="111"/>
      <c r="H4" s="510" t="s">
        <v>8</v>
      </c>
      <c r="Q4" s="80" t="s">
        <v>274</v>
      </c>
      <c r="R4" s="80" t="s">
        <v>275</v>
      </c>
      <c r="S4" s="81">
        <v>0.66180555555555554</v>
      </c>
      <c r="T4" s="80"/>
    </row>
    <row r="5" spans="2:20" ht="15" customHeight="1" x14ac:dyDescent="0.15">
      <c r="B5" s="515"/>
      <c r="C5" s="30" t="s">
        <v>151</v>
      </c>
      <c r="D5" s="8" t="s">
        <v>148</v>
      </c>
      <c r="E5" s="8">
        <v>0.53541666666666665</v>
      </c>
      <c r="F5" s="8">
        <v>0.7090277777777777</v>
      </c>
      <c r="G5" s="112"/>
      <c r="H5" s="511"/>
      <c r="Q5" s="80" t="s">
        <v>276</v>
      </c>
      <c r="R5" s="80" t="s">
        <v>277</v>
      </c>
      <c r="S5" s="81">
        <v>0.6645833333333333</v>
      </c>
      <c r="T5" s="80"/>
    </row>
    <row r="6" spans="2:20" ht="15" customHeight="1" x14ac:dyDescent="0.15">
      <c r="B6" s="515"/>
      <c r="C6" s="4" t="s">
        <v>11</v>
      </c>
      <c r="D6" s="9" t="s">
        <v>147</v>
      </c>
      <c r="E6" s="9">
        <v>0.53611111111111109</v>
      </c>
      <c r="F6" s="9">
        <v>0.70972222222222225</v>
      </c>
      <c r="G6" s="113"/>
      <c r="H6" s="511"/>
      <c r="Q6" s="80" t="s">
        <v>278</v>
      </c>
      <c r="R6" s="80" t="s">
        <v>279</v>
      </c>
      <c r="S6" s="81">
        <v>0.66666666666666663</v>
      </c>
      <c r="T6" s="80"/>
    </row>
    <row r="7" spans="2:20" ht="15" customHeight="1" x14ac:dyDescent="0.15">
      <c r="B7" s="515"/>
      <c r="C7" s="5" t="s">
        <v>12</v>
      </c>
      <c r="D7" s="8" t="s">
        <v>146</v>
      </c>
      <c r="E7" s="8">
        <v>0.53749999999999998</v>
      </c>
      <c r="F7" s="8">
        <v>0.71111111111111114</v>
      </c>
      <c r="G7" s="112"/>
      <c r="H7" s="511"/>
      <c r="Q7" s="80" t="s">
        <v>280</v>
      </c>
      <c r="R7" s="80" t="s">
        <v>281</v>
      </c>
      <c r="S7" s="81">
        <v>0.66875000000000007</v>
      </c>
      <c r="T7" s="80"/>
    </row>
    <row r="8" spans="2:20" ht="15" customHeight="1" x14ac:dyDescent="0.15">
      <c r="B8" s="515"/>
      <c r="C8" s="4" t="s">
        <v>13</v>
      </c>
      <c r="D8" s="9" t="s">
        <v>145</v>
      </c>
      <c r="E8" s="9">
        <v>0.53888888888888886</v>
      </c>
      <c r="F8" s="9">
        <v>0.71250000000000002</v>
      </c>
      <c r="G8" s="113"/>
      <c r="H8" s="511"/>
      <c r="Q8" s="82" t="s">
        <v>282</v>
      </c>
      <c r="R8" s="80" t="s">
        <v>283</v>
      </c>
      <c r="S8" s="81">
        <v>0.67083333333333339</v>
      </c>
      <c r="T8" s="80"/>
    </row>
    <row r="9" spans="2:20" ht="15" customHeight="1" x14ac:dyDescent="0.15">
      <c r="B9" s="515"/>
      <c r="C9" s="5" t="s">
        <v>14</v>
      </c>
      <c r="D9" s="8" t="s">
        <v>144</v>
      </c>
      <c r="E9" s="8">
        <v>0.5395833333333333</v>
      </c>
      <c r="F9" s="8">
        <v>0.71319444444444446</v>
      </c>
      <c r="G9" s="112"/>
      <c r="H9" s="511"/>
      <c r="Q9" s="82" t="s">
        <v>284</v>
      </c>
      <c r="R9" s="80"/>
      <c r="S9" s="81">
        <v>0.67361111111111116</v>
      </c>
      <c r="T9" s="80"/>
    </row>
    <row r="10" spans="2:20" ht="15" customHeight="1" x14ac:dyDescent="0.15">
      <c r="B10" s="515"/>
      <c r="C10" s="11" t="s">
        <v>15</v>
      </c>
      <c r="D10" s="9" t="s">
        <v>143</v>
      </c>
      <c r="E10" s="9">
        <v>0.54097222222222219</v>
      </c>
      <c r="F10" s="9">
        <v>0.71458333333333324</v>
      </c>
      <c r="G10" s="113"/>
      <c r="H10" s="511"/>
      <c r="Q10" s="80" t="s">
        <v>285</v>
      </c>
      <c r="R10" s="80"/>
      <c r="S10" s="81">
        <v>0.67569444444444438</v>
      </c>
      <c r="T10" s="80"/>
    </row>
    <row r="11" spans="2:20" ht="15" customHeight="1" x14ac:dyDescent="0.15">
      <c r="B11" s="515"/>
      <c r="C11" s="3" t="s">
        <v>17</v>
      </c>
      <c r="D11" s="8" t="s">
        <v>142</v>
      </c>
      <c r="E11" s="8">
        <v>0.54305555555555551</v>
      </c>
      <c r="F11" s="8">
        <v>0.71666666666666667</v>
      </c>
      <c r="G11" s="112"/>
      <c r="H11" s="511"/>
      <c r="Q11" s="80" t="s">
        <v>286</v>
      </c>
      <c r="R11" s="80"/>
      <c r="S11" s="81">
        <v>0.67708333333333337</v>
      </c>
      <c r="T11" s="80"/>
    </row>
    <row r="12" spans="2:20" ht="15" customHeight="1" x14ac:dyDescent="0.15">
      <c r="B12" s="515"/>
      <c r="C12" s="11" t="s">
        <v>18</v>
      </c>
      <c r="D12" s="9" t="s">
        <v>141</v>
      </c>
      <c r="E12" s="9">
        <v>0.5444444444444444</v>
      </c>
      <c r="F12" s="9">
        <v>0.71805555555555556</v>
      </c>
      <c r="G12" s="113"/>
      <c r="H12" s="511"/>
      <c r="Q12" s="80" t="s">
        <v>287</v>
      </c>
      <c r="R12" s="80"/>
      <c r="S12" s="81">
        <v>0.6777777777777777</v>
      </c>
      <c r="T12" s="80"/>
    </row>
    <row r="13" spans="2:20" ht="15" customHeight="1" x14ac:dyDescent="0.15">
      <c r="B13" s="515"/>
      <c r="C13" s="3" t="s">
        <v>16</v>
      </c>
      <c r="D13" s="8" t="s">
        <v>140</v>
      </c>
      <c r="E13" s="8">
        <v>0.54791666666666672</v>
      </c>
      <c r="F13" s="8">
        <v>0.72152777777777777</v>
      </c>
      <c r="G13" s="112"/>
      <c r="H13" s="511"/>
      <c r="Q13" s="80" t="s">
        <v>288</v>
      </c>
      <c r="R13" s="80"/>
      <c r="S13" s="81">
        <v>0.6791666666666667</v>
      </c>
      <c r="T13" s="80"/>
    </row>
    <row r="14" spans="2:20" ht="15" customHeight="1" x14ac:dyDescent="0.15">
      <c r="B14" s="515"/>
      <c r="C14" s="4" t="s">
        <v>149</v>
      </c>
      <c r="D14" s="9" t="s">
        <v>139</v>
      </c>
      <c r="E14" s="9">
        <v>0.5493055555555556</v>
      </c>
      <c r="F14" s="9">
        <v>0.72291666666666676</v>
      </c>
      <c r="G14" s="113"/>
      <c r="H14" s="511"/>
      <c r="Q14" s="80" t="s">
        <v>289</v>
      </c>
      <c r="R14" s="80"/>
      <c r="S14" s="81">
        <v>0.68125000000000002</v>
      </c>
      <c r="T14" s="80"/>
    </row>
    <row r="15" spans="2:20" ht="15" customHeight="1" x14ac:dyDescent="0.15">
      <c r="B15" s="515"/>
      <c r="C15" s="5" t="s">
        <v>19</v>
      </c>
      <c r="D15" s="8" t="s">
        <v>138</v>
      </c>
      <c r="E15" s="8">
        <v>0.55138888888888882</v>
      </c>
      <c r="F15" s="8">
        <v>0.72499999999999998</v>
      </c>
      <c r="G15" s="112"/>
      <c r="H15" s="511"/>
      <c r="Q15" s="80" t="s">
        <v>290</v>
      </c>
      <c r="R15" s="80"/>
      <c r="S15" s="81">
        <v>0.68194444444444446</v>
      </c>
      <c r="T15" s="80"/>
    </row>
    <row r="16" spans="2:20" ht="15" customHeight="1" x14ac:dyDescent="0.15">
      <c r="B16" s="515"/>
      <c r="C16" s="4" t="s">
        <v>88</v>
      </c>
      <c r="D16" s="9" t="s">
        <v>137</v>
      </c>
      <c r="E16" s="9">
        <v>0.55347222222222225</v>
      </c>
      <c r="F16" s="9">
        <v>0.7270833333333333</v>
      </c>
      <c r="G16" s="113"/>
      <c r="H16" s="511"/>
      <c r="Q16" s="80" t="s">
        <v>291</v>
      </c>
      <c r="R16" s="80"/>
      <c r="S16" s="81">
        <v>0.68333333333333324</v>
      </c>
      <c r="T16" s="80"/>
    </row>
    <row r="17" spans="2:21" ht="15" customHeight="1" x14ac:dyDescent="0.15">
      <c r="B17" s="515"/>
      <c r="C17" s="6" t="s">
        <v>20</v>
      </c>
      <c r="D17" s="10" t="s">
        <v>136</v>
      </c>
      <c r="E17" s="10">
        <v>0.55694444444444446</v>
      </c>
      <c r="F17" s="10">
        <v>0.73055555555555562</v>
      </c>
      <c r="G17" s="114"/>
      <c r="H17" s="511"/>
      <c r="Q17" s="80" t="s">
        <v>292</v>
      </c>
      <c r="R17" s="80"/>
      <c r="S17" s="81">
        <v>0.68472222222222223</v>
      </c>
      <c r="T17" s="80"/>
    </row>
    <row r="18" spans="2:21" ht="15" customHeight="1" x14ac:dyDescent="0.15">
      <c r="B18" s="515"/>
      <c r="C18" s="4" t="s">
        <v>90</v>
      </c>
      <c r="D18" s="9" t="s">
        <v>135</v>
      </c>
      <c r="E18" s="9">
        <v>0.55833333333333335</v>
      </c>
      <c r="F18" s="9">
        <v>0.7319444444444444</v>
      </c>
      <c r="G18" s="113"/>
      <c r="H18" s="511"/>
      <c r="Q18" s="80" t="s">
        <v>293</v>
      </c>
      <c r="R18" s="80"/>
      <c r="S18" s="81">
        <v>0.68611111111111101</v>
      </c>
      <c r="T18" s="80"/>
    </row>
    <row r="19" spans="2:21" ht="15" customHeight="1" x14ac:dyDescent="0.15">
      <c r="B19" s="515"/>
      <c r="C19" s="28" t="s">
        <v>21</v>
      </c>
      <c r="D19" s="29" t="s">
        <v>134</v>
      </c>
      <c r="E19" s="29">
        <v>0.56041666666666667</v>
      </c>
      <c r="F19" s="29">
        <v>0.73402777777777783</v>
      </c>
      <c r="G19" s="114"/>
      <c r="H19" s="511"/>
      <c r="Q19" s="80"/>
      <c r="R19" s="80"/>
      <c r="S19" s="81"/>
      <c r="T19" s="80"/>
    </row>
    <row r="20" spans="2:21" ht="15" customHeight="1" thickBot="1" x14ac:dyDescent="0.2">
      <c r="B20" s="515"/>
      <c r="C20" s="27" t="s">
        <v>7</v>
      </c>
      <c r="D20" s="16" t="s">
        <v>112</v>
      </c>
      <c r="E20" s="16">
        <v>0.56388888888888888</v>
      </c>
      <c r="F20" s="16">
        <v>0.73749999999999993</v>
      </c>
      <c r="G20" s="116"/>
      <c r="H20" s="512"/>
    </row>
    <row r="21" spans="2:21" ht="15" customHeight="1" x14ac:dyDescent="0.15">
      <c r="B21" s="33"/>
      <c r="D21" s="513" t="s">
        <v>109</v>
      </c>
      <c r="E21" s="513"/>
      <c r="F21" s="513"/>
      <c r="G21" s="105"/>
    </row>
    <row r="22" spans="2:21" ht="15" customHeight="1" x14ac:dyDescent="0.15">
      <c r="B22" s="34"/>
      <c r="Q22" s="59" t="s">
        <v>161</v>
      </c>
      <c r="R22" s="47">
        <v>0.34722222222222221</v>
      </c>
      <c r="S22" s="47">
        <v>0.5</v>
      </c>
      <c r="T22" s="48">
        <v>0.67361111111111116</v>
      </c>
      <c r="U22" s="50">
        <v>0.83680555555555558</v>
      </c>
    </row>
    <row r="23" spans="2:21" ht="15" customHeight="1" x14ac:dyDescent="0.15">
      <c r="B23" s="132"/>
      <c r="C23" s="139" t="s">
        <v>310</v>
      </c>
      <c r="D23" s="132"/>
      <c r="E23" s="132"/>
      <c r="F23" s="132"/>
      <c r="G23" s="132"/>
      <c r="H23" s="132"/>
      <c r="I23" s="138"/>
      <c r="Q23" s="60" t="s">
        <v>181</v>
      </c>
      <c r="R23" s="47">
        <v>0.36805555555555558</v>
      </c>
      <c r="S23" s="47">
        <v>0.53472222222222221</v>
      </c>
      <c r="T23" s="48">
        <v>0.70138888888888884</v>
      </c>
      <c r="U23" s="52" t="s">
        <v>163</v>
      </c>
    </row>
    <row r="24" spans="2:21" ht="15" customHeight="1" x14ac:dyDescent="0.15">
      <c r="B24" s="144"/>
      <c r="C24" s="194" t="s">
        <v>348</v>
      </c>
      <c r="D24" s="186" t="s">
        <v>364</v>
      </c>
      <c r="E24" s="174" t="s">
        <v>364</v>
      </c>
      <c r="F24" s="186" t="s">
        <v>364</v>
      </c>
      <c r="G24" s="174"/>
      <c r="H24" s="174" t="s">
        <v>364</v>
      </c>
      <c r="I24" s="174" t="s">
        <v>364</v>
      </c>
      <c r="L24" s="282" t="s">
        <v>391</v>
      </c>
      <c r="M24" s="282" t="s">
        <v>386</v>
      </c>
      <c r="N24" s="282" t="s">
        <v>387</v>
      </c>
      <c r="Q24" s="61" t="s">
        <v>182</v>
      </c>
      <c r="R24" s="47">
        <v>0.36875000000000002</v>
      </c>
      <c r="S24" s="47">
        <v>0.53541666666666665</v>
      </c>
      <c r="T24" s="48">
        <v>0.70208333333333328</v>
      </c>
      <c r="U24" s="54"/>
    </row>
    <row r="25" spans="2:21" ht="15" customHeight="1" x14ac:dyDescent="0.15">
      <c r="B25" s="145"/>
      <c r="C25" s="202" t="s">
        <v>349</v>
      </c>
      <c r="D25" s="203" t="s">
        <v>364</v>
      </c>
      <c r="E25" s="204" t="s">
        <v>364</v>
      </c>
      <c r="F25" s="203" t="s">
        <v>364</v>
      </c>
      <c r="G25" s="204" t="s">
        <v>364</v>
      </c>
      <c r="H25" s="199"/>
      <c r="I25" s="200"/>
      <c r="L25" s="75">
        <v>8</v>
      </c>
      <c r="M25" s="75">
        <v>0</v>
      </c>
      <c r="N25" s="75">
        <v>0</v>
      </c>
      <c r="Q25" s="60" t="s">
        <v>183</v>
      </c>
      <c r="R25" s="47">
        <v>0.37013888888888891</v>
      </c>
      <c r="S25" s="47">
        <v>0.53680555555555554</v>
      </c>
      <c r="T25" s="48">
        <v>0.70347222222222228</v>
      </c>
      <c r="U25" s="54"/>
    </row>
    <row r="26" spans="2:21" ht="14.25" x14ac:dyDescent="0.15">
      <c r="B26" s="516" t="s">
        <v>309</v>
      </c>
      <c r="C26" s="225" t="s">
        <v>1</v>
      </c>
      <c r="D26" s="159" t="s">
        <v>93</v>
      </c>
      <c r="E26" s="163">
        <f>TIME(L25+4,M25+10,N25)</f>
        <v>0.50694444444444442</v>
      </c>
      <c r="F26" s="149">
        <f>TIME(L25+7,M25+10,N25)</f>
        <v>0.63194444444444442</v>
      </c>
      <c r="G26" s="163">
        <f>TIME(L25+10,M25+10,N25)</f>
        <v>0.75694444444444453</v>
      </c>
      <c r="H26" s="163">
        <f>TIME(L25+11,M25+10,N25)</f>
        <v>0.79861111111111116</v>
      </c>
      <c r="I26" s="163">
        <f>TIME(L25+12,M25+10,N25)</f>
        <v>0.84027777777777779</v>
      </c>
      <c r="L26" s="75">
        <v>8</v>
      </c>
      <c r="M26" s="75">
        <v>43</v>
      </c>
      <c r="N26" s="75">
        <v>0</v>
      </c>
      <c r="Q26" s="60" t="s">
        <v>184</v>
      </c>
      <c r="R26" s="47">
        <v>0.37291666666666667</v>
      </c>
      <c r="S26" s="47">
        <v>0.5395833333333333</v>
      </c>
      <c r="T26" s="48">
        <v>0.70625000000000004</v>
      </c>
      <c r="U26" s="54"/>
    </row>
    <row r="27" spans="2:21" ht="14.25" customHeight="1" x14ac:dyDescent="0.15">
      <c r="B27" s="516"/>
      <c r="C27" s="256" t="s">
        <v>311</v>
      </c>
      <c r="D27" s="201">
        <f>TIME(L26,M26,N26)</f>
        <v>0.36319444444444443</v>
      </c>
      <c r="E27" s="181">
        <f t="shared" ref="E27:E42" si="0">TIME(L26+4,M26+10,N26)</f>
        <v>0.53680555555555554</v>
      </c>
      <c r="F27" s="201">
        <f t="shared" ref="F27:F42" si="1">TIME(L26+7,M26+10,N26)</f>
        <v>0.66180555555555554</v>
      </c>
      <c r="G27" s="507" t="s">
        <v>375</v>
      </c>
      <c r="H27" s="507" t="s">
        <v>375</v>
      </c>
      <c r="I27" s="507" t="s">
        <v>375</v>
      </c>
      <c r="L27" s="75">
        <v>8</v>
      </c>
      <c r="M27" s="75">
        <v>47</v>
      </c>
      <c r="N27" s="75">
        <v>0</v>
      </c>
      <c r="Q27" s="60" t="s">
        <v>185</v>
      </c>
      <c r="R27" s="47">
        <v>0.375</v>
      </c>
      <c r="S27" s="47">
        <v>0.54166666666666663</v>
      </c>
      <c r="T27" s="48">
        <v>0.70833333333333337</v>
      </c>
      <c r="U27" s="54"/>
    </row>
    <row r="28" spans="2:21" ht="14.25" x14ac:dyDescent="0.15">
      <c r="B28" s="516"/>
      <c r="C28" s="195" t="s">
        <v>294</v>
      </c>
      <c r="D28" s="142">
        <f t="shared" ref="D28:D42" si="2">TIME(L27,M27,N27)</f>
        <v>0.3659722222222222</v>
      </c>
      <c r="E28" s="197">
        <f t="shared" si="0"/>
        <v>0.5395833333333333</v>
      </c>
      <c r="F28" s="142">
        <f t="shared" si="1"/>
        <v>0.6645833333333333</v>
      </c>
      <c r="G28" s="508"/>
      <c r="H28" s="508"/>
      <c r="I28" s="508"/>
      <c r="L28" s="75">
        <v>8</v>
      </c>
      <c r="M28" s="75">
        <v>50</v>
      </c>
      <c r="N28" s="75">
        <v>0</v>
      </c>
      <c r="Q28" s="60" t="s">
        <v>186</v>
      </c>
      <c r="R28" s="47">
        <v>0.37569444444444444</v>
      </c>
      <c r="S28" s="47">
        <v>0.54236111111111107</v>
      </c>
      <c r="T28" s="48">
        <v>0.70902777777777781</v>
      </c>
      <c r="U28" s="54"/>
    </row>
    <row r="29" spans="2:21" ht="14.25" x14ac:dyDescent="0.15">
      <c r="B29" s="516"/>
      <c r="C29" s="257" t="s">
        <v>295</v>
      </c>
      <c r="D29" s="141">
        <f t="shared" si="2"/>
        <v>0.36805555555555558</v>
      </c>
      <c r="E29" s="177">
        <f t="shared" si="0"/>
        <v>0.54166666666666663</v>
      </c>
      <c r="F29" s="141">
        <f t="shared" si="1"/>
        <v>0.66666666666666663</v>
      </c>
      <c r="G29" s="508"/>
      <c r="H29" s="508"/>
      <c r="I29" s="508"/>
      <c r="L29" s="75">
        <v>8</v>
      </c>
      <c r="M29" s="75">
        <v>53</v>
      </c>
      <c r="N29" s="75">
        <v>0</v>
      </c>
      <c r="Q29" s="60" t="s">
        <v>187</v>
      </c>
      <c r="R29" s="47">
        <v>0.37638888888888888</v>
      </c>
      <c r="S29" s="47">
        <v>0.54305555555555551</v>
      </c>
      <c r="T29" s="48">
        <v>0.70972222222222225</v>
      </c>
      <c r="U29" s="54"/>
    </row>
    <row r="30" spans="2:21" ht="14.25" x14ac:dyDescent="0.15">
      <c r="B30" s="516"/>
      <c r="C30" s="195" t="s">
        <v>296</v>
      </c>
      <c r="D30" s="142">
        <f t="shared" si="2"/>
        <v>0.37013888888888885</v>
      </c>
      <c r="E30" s="197">
        <f t="shared" si="0"/>
        <v>0.54375000000000007</v>
      </c>
      <c r="F30" s="142">
        <f t="shared" si="1"/>
        <v>0.66875000000000007</v>
      </c>
      <c r="G30" s="508"/>
      <c r="H30" s="508"/>
      <c r="I30" s="508"/>
      <c r="L30" s="75">
        <v>8</v>
      </c>
      <c r="M30" s="75">
        <v>56</v>
      </c>
      <c r="N30" s="75">
        <v>0</v>
      </c>
      <c r="Q30" s="60" t="s">
        <v>188</v>
      </c>
      <c r="R30" s="47">
        <v>0.37708333333333333</v>
      </c>
      <c r="S30" s="47">
        <v>0.54374999999999996</v>
      </c>
      <c r="T30" s="48">
        <v>0.7104166666666667</v>
      </c>
      <c r="U30" s="54"/>
    </row>
    <row r="31" spans="2:21" ht="14.25" x14ac:dyDescent="0.15">
      <c r="B31" s="516"/>
      <c r="C31" s="257" t="s">
        <v>297</v>
      </c>
      <c r="D31" s="141">
        <f t="shared" si="2"/>
        <v>0.37222222222222223</v>
      </c>
      <c r="E31" s="177">
        <f t="shared" si="0"/>
        <v>0.54583333333333328</v>
      </c>
      <c r="F31" s="141">
        <f t="shared" si="1"/>
        <v>0.67083333333333339</v>
      </c>
      <c r="G31" s="508"/>
      <c r="H31" s="508"/>
      <c r="I31" s="508"/>
      <c r="L31" s="75">
        <v>9</v>
      </c>
      <c r="M31" s="75">
        <v>0</v>
      </c>
      <c r="N31" s="75">
        <v>0</v>
      </c>
      <c r="Q31" s="60" t="s">
        <v>189</v>
      </c>
      <c r="R31" s="47">
        <v>0.37708333333333333</v>
      </c>
      <c r="S31" s="47">
        <v>0.54374999999999996</v>
      </c>
      <c r="T31" s="48">
        <v>0.7104166666666667</v>
      </c>
      <c r="U31" s="54"/>
    </row>
    <row r="32" spans="2:21" ht="14.25" x14ac:dyDescent="0.15">
      <c r="B32" s="516"/>
      <c r="C32" s="195" t="s">
        <v>298</v>
      </c>
      <c r="D32" s="142">
        <f t="shared" si="2"/>
        <v>0.375</v>
      </c>
      <c r="E32" s="197">
        <f t="shared" si="0"/>
        <v>0.54861111111111105</v>
      </c>
      <c r="F32" s="142">
        <f t="shared" si="1"/>
        <v>0.67361111111111116</v>
      </c>
      <c r="G32" s="508"/>
      <c r="H32" s="508"/>
      <c r="I32" s="508"/>
      <c r="L32" s="75">
        <v>9</v>
      </c>
      <c r="M32" s="75">
        <v>3</v>
      </c>
      <c r="N32" s="75">
        <v>0</v>
      </c>
      <c r="Q32" s="60" t="s">
        <v>190</v>
      </c>
      <c r="R32" s="47">
        <v>0.37777777777777777</v>
      </c>
      <c r="S32" s="47">
        <v>0.5444444444444444</v>
      </c>
      <c r="T32" s="48">
        <v>0.71111111111111114</v>
      </c>
      <c r="U32" s="54"/>
    </row>
    <row r="33" spans="2:21" ht="14.25" x14ac:dyDescent="0.15">
      <c r="B33" s="516"/>
      <c r="C33" s="257" t="s">
        <v>325</v>
      </c>
      <c r="D33" s="141">
        <f t="shared" si="2"/>
        <v>0.37708333333333338</v>
      </c>
      <c r="E33" s="177">
        <f t="shared" si="0"/>
        <v>0.55069444444444449</v>
      </c>
      <c r="F33" s="141">
        <f t="shared" si="1"/>
        <v>0.67569444444444438</v>
      </c>
      <c r="G33" s="508"/>
      <c r="H33" s="508"/>
      <c r="I33" s="508"/>
      <c r="L33" s="75">
        <v>9</v>
      </c>
      <c r="M33" s="75">
        <v>5</v>
      </c>
      <c r="N33" s="75">
        <v>0</v>
      </c>
      <c r="Q33" s="60" t="s">
        <v>191</v>
      </c>
      <c r="R33" s="47">
        <v>0.37916666666666665</v>
      </c>
      <c r="S33" s="47">
        <v>0.54583333333333328</v>
      </c>
      <c r="T33" s="48">
        <v>0.71250000000000002</v>
      </c>
      <c r="U33" s="54"/>
    </row>
    <row r="34" spans="2:21" ht="14.25" x14ac:dyDescent="0.15">
      <c r="B34" s="516"/>
      <c r="C34" s="195" t="s">
        <v>299</v>
      </c>
      <c r="D34" s="142">
        <f t="shared" si="2"/>
        <v>0.37847222222222227</v>
      </c>
      <c r="E34" s="197">
        <f t="shared" si="0"/>
        <v>0.55208333333333337</v>
      </c>
      <c r="F34" s="142">
        <f t="shared" si="1"/>
        <v>0.67708333333333337</v>
      </c>
      <c r="G34" s="508"/>
      <c r="H34" s="508"/>
      <c r="I34" s="508"/>
      <c r="L34" s="75">
        <v>9</v>
      </c>
      <c r="M34" s="75">
        <v>6</v>
      </c>
      <c r="N34" s="75">
        <v>0</v>
      </c>
      <c r="Q34" s="60" t="s">
        <v>192</v>
      </c>
      <c r="R34" s="47">
        <v>0.37986111111111109</v>
      </c>
      <c r="S34" s="47">
        <v>0.54652777777777772</v>
      </c>
      <c r="T34" s="48">
        <v>0.71319444444444446</v>
      </c>
      <c r="U34" s="54"/>
    </row>
    <row r="35" spans="2:21" ht="14.25" x14ac:dyDescent="0.15">
      <c r="B35" s="516"/>
      <c r="C35" s="257" t="s">
        <v>300</v>
      </c>
      <c r="D35" s="141">
        <f t="shared" si="2"/>
        <v>0.37916666666666665</v>
      </c>
      <c r="E35" s="177">
        <f t="shared" si="0"/>
        <v>0.55277777777777781</v>
      </c>
      <c r="F35" s="141">
        <f t="shared" si="1"/>
        <v>0.6777777777777777</v>
      </c>
      <c r="G35" s="508"/>
      <c r="H35" s="508"/>
      <c r="I35" s="508"/>
      <c r="L35" s="75">
        <v>9</v>
      </c>
      <c r="M35" s="75">
        <v>8</v>
      </c>
      <c r="N35" s="75">
        <v>0</v>
      </c>
      <c r="Q35" s="60" t="s">
        <v>193</v>
      </c>
      <c r="R35" s="47">
        <v>0.38124999999999998</v>
      </c>
      <c r="S35" s="47">
        <v>0.54791666666666672</v>
      </c>
      <c r="T35" s="48">
        <v>0.71458333333333335</v>
      </c>
      <c r="U35" s="54"/>
    </row>
    <row r="36" spans="2:21" ht="14.25" x14ac:dyDescent="0.15">
      <c r="B36" s="516"/>
      <c r="C36" s="195" t="s">
        <v>324</v>
      </c>
      <c r="D36" s="142">
        <f t="shared" si="2"/>
        <v>0.38055555555555554</v>
      </c>
      <c r="E36" s="197">
        <f t="shared" si="0"/>
        <v>0.5541666666666667</v>
      </c>
      <c r="F36" s="142">
        <f t="shared" si="1"/>
        <v>0.6791666666666667</v>
      </c>
      <c r="G36" s="508"/>
      <c r="H36" s="508"/>
      <c r="I36" s="508"/>
      <c r="K36" s="285"/>
      <c r="L36" s="75">
        <v>9</v>
      </c>
      <c r="M36" s="75">
        <v>11</v>
      </c>
      <c r="N36" s="75">
        <v>0</v>
      </c>
      <c r="Q36" s="60" t="s">
        <v>194</v>
      </c>
      <c r="R36" s="47">
        <v>0.38333333333333336</v>
      </c>
      <c r="S36" s="47">
        <v>0.55000000000000004</v>
      </c>
      <c r="T36" s="48">
        <v>0.71666666666666667</v>
      </c>
      <c r="U36" s="54"/>
    </row>
    <row r="37" spans="2:21" ht="14.25" x14ac:dyDescent="0.15">
      <c r="B37" s="516"/>
      <c r="C37" s="257" t="s">
        <v>301</v>
      </c>
      <c r="D37" s="141">
        <f t="shared" si="2"/>
        <v>0.38263888888888892</v>
      </c>
      <c r="E37" s="177">
        <f t="shared" si="0"/>
        <v>0.55625000000000002</v>
      </c>
      <c r="F37" s="141">
        <f t="shared" si="1"/>
        <v>0.68125000000000002</v>
      </c>
      <c r="G37" s="508"/>
      <c r="H37" s="508"/>
      <c r="I37" s="508"/>
      <c r="L37" s="75">
        <v>9</v>
      </c>
      <c r="M37" s="286">
        <v>12</v>
      </c>
      <c r="N37" s="75">
        <v>0</v>
      </c>
      <c r="Q37" s="60" t="s">
        <v>195</v>
      </c>
      <c r="R37" s="47">
        <v>0.38472222222222224</v>
      </c>
      <c r="S37" s="47">
        <v>0.55138888888888893</v>
      </c>
      <c r="T37" s="48">
        <v>0.71805555555555556</v>
      </c>
      <c r="U37" s="54"/>
    </row>
    <row r="38" spans="2:21" ht="14.25" x14ac:dyDescent="0.15">
      <c r="B38" s="516"/>
      <c r="C38" s="195" t="s">
        <v>302</v>
      </c>
      <c r="D38" s="142">
        <f t="shared" si="2"/>
        <v>0.3833333333333333</v>
      </c>
      <c r="E38" s="197">
        <f t="shared" si="0"/>
        <v>0.55694444444444446</v>
      </c>
      <c r="F38" s="142">
        <f t="shared" si="1"/>
        <v>0.68194444444444446</v>
      </c>
      <c r="G38" s="508"/>
      <c r="H38" s="508"/>
      <c r="I38" s="508"/>
      <c r="L38" s="75">
        <v>9</v>
      </c>
      <c r="M38" s="75">
        <v>14</v>
      </c>
      <c r="N38" s="75">
        <v>0</v>
      </c>
      <c r="Q38" s="60" t="s">
        <v>196</v>
      </c>
      <c r="R38" s="47">
        <v>0.38611111111111113</v>
      </c>
      <c r="S38" s="47">
        <v>0.55277777777777781</v>
      </c>
      <c r="T38" s="48">
        <v>0.71944444444444444</v>
      </c>
      <c r="U38" s="54"/>
    </row>
    <row r="39" spans="2:21" ht="14.25" x14ac:dyDescent="0.15">
      <c r="B39" s="516"/>
      <c r="C39" s="257" t="s">
        <v>312</v>
      </c>
      <c r="D39" s="141">
        <f t="shared" si="2"/>
        <v>0.38472222222222219</v>
      </c>
      <c r="E39" s="177">
        <f t="shared" si="0"/>
        <v>0.55833333333333335</v>
      </c>
      <c r="F39" s="141">
        <f t="shared" si="1"/>
        <v>0.68333333333333324</v>
      </c>
      <c r="G39" s="508"/>
      <c r="H39" s="508"/>
      <c r="I39" s="508"/>
      <c r="L39" s="75">
        <v>9</v>
      </c>
      <c r="M39" s="75">
        <v>16</v>
      </c>
      <c r="N39" s="75">
        <v>0</v>
      </c>
      <c r="Q39" s="60" t="s">
        <v>197</v>
      </c>
      <c r="R39" s="47">
        <v>0.3888888888888889</v>
      </c>
      <c r="S39" s="47">
        <v>0.55555555555555558</v>
      </c>
      <c r="T39" s="48">
        <v>0.72222222222222221</v>
      </c>
      <c r="U39" s="54"/>
    </row>
    <row r="40" spans="2:21" ht="14.25" x14ac:dyDescent="0.15">
      <c r="B40" s="516"/>
      <c r="C40" s="196" t="s">
        <v>313</v>
      </c>
      <c r="D40" s="143">
        <f t="shared" si="2"/>
        <v>0.38611111111111113</v>
      </c>
      <c r="E40" s="178">
        <f t="shared" si="0"/>
        <v>0.55972222222222223</v>
      </c>
      <c r="F40" s="143">
        <f t="shared" si="1"/>
        <v>0.68472222222222223</v>
      </c>
      <c r="G40" s="508"/>
      <c r="H40" s="508"/>
      <c r="I40" s="508"/>
      <c r="L40" s="75">
        <v>9</v>
      </c>
      <c r="M40" s="75">
        <v>18</v>
      </c>
      <c r="N40" s="75">
        <v>0</v>
      </c>
      <c r="Q40" s="60" t="s">
        <v>198</v>
      </c>
      <c r="R40" s="47">
        <v>0.39097222222222222</v>
      </c>
      <c r="S40" s="47">
        <v>0.55763888888888891</v>
      </c>
      <c r="T40" s="48">
        <v>0.72430555555555554</v>
      </c>
      <c r="U40" s="54"/>
    </row>
    <row r="41" spans="2:21" ht="14.25" x14ac:dyDescent="0.15">
      <c r="B41" s="516"/>
      <c r="C41" s="257" t="s">
        <v>303</v>
      </c>
      <c r="D41" s="141">
        <f t="shared" si="2"/>
        <v>0.38750000000000001</v>
      </c>
      <c r="E41" s="177">
        <f t="shared" si="0"/>
        <v>0.56111111111111112</v>
      </c>
      <c r="F41" s="141">
        <f t="shared" si="1"/>
        <v>0.68611111111111101</v>
      </c>
      <c r="G41" s="508"/>
      <c r="H41" s="508"/>
      <c r="I41" s="508"/>
      <c r="L41" s="75">
        <v>9</v>
      </c>
      <c r="M41" s="75">
        <v>40</v>
      </c>
      <c r="N41" s="75">
        <v>0</v>
      </c>
      <c r="Q41" s="60" t="s">
        <v>199</v>
      </c>
      <c r="R41" s="47">
        <v>0.39305555555555555</v>
      </c>
      <c r="S41" s="47">
        <v>0.55972222222222223</v>
      </c>
      <c r="T41" s="48">
        <v>0.72638888888888886</v>
      </c>
      <c r="U41" s="54"/>
    </row>
    <row r="42" spans="2:21" ht="14.25" x14ac:dyDescent="0.15">
      <c r="B42" s="517"/>
      <c r="C42" s="258" t="s">
        <v>7</v>
      </c>
      <c r="D42" s="193">
        <f t="shared" si="2"/>
        <v>0.40277777777777773</v>
      </c>
      <c r="E42" s="198">
        <f t="shared" si="0"/>
        <v>0.57638888888888895</v>
      </c>
      <c r="F42" s="193">
        <f t="shared" si="1"/>
        <v>0.70138888888888884</v>
      </c>
      <c r="G42" s="509"/>
      <c r="H42" s="509"/>
      <c r="I42" s="509"/>
      <c r="L42" s="284"/>
      <c r="Q42" s="60" t="s">
        <v>200</v>
      </c>
      <c r="R42" s="47">
        <v>0.39513888888888887</v>
      </c>
      <c r="S42" s="47">
        <v>0.56180555555555556</v>
      </c>
      <c r="T42" s="48">
        <v>0.72847222222222219</v>
      </c>
      <c r="U42" s="54"/>
    </row>
    <row r="43" spans="2:21" ht="14.25" x14ac:dyDescent="0.15">
      <c r="B43" s="34"/>
      <c r="D43" s="506"/>
      <c r="E43" s="506"/>
      <c r="F43" s="506"/>
      <c r="G43" s="270"/>
      <c r="L43" s="284"/>
      <c r="Q43" s="60"/>
      <c r="R43" s="47"/>
      <c r="S43" s="47"/>
      <c r="T43" s="48"/>
      <c r="U43" s="54"/>
    </row>
    <row r="44" spans="2:21" ht="14.25" x14ac:dyDescent="0.15">
      <c r="L44" s="284"/>
      <c r="Q44" s="60"/>
      <c r="R44" s="47"/>
      <c r="S44" s="47"/>
      <c r="T44" s="48"/>
      <c r="U44" s="54"/>
    </row>
    <row r="45" spans="2:21" ht="14.25" x14ac:dyDescent="0.15">
      <c r="L45" s="284"/>
      <c r="Q45" s="60" t="s">
        <v>201</v>
      </c>
      <c r="R45" s="47">
        <v>0.39583333333333331</v>
      </c>
      <c r="S45" s="47">
        <v>0.5625</v>
      </c>
      <c r="T45" s="48">
        <v>0.72916666666666663</v>
      </c>
      <c r="U45" s="54"/>
    </row>
    <row r="46" spans="2:21" ht="14.25" x14ac:dyDescent="0.15">
      <c r="L46" s="284"/>
      <c r="Q46" s="60" t="s">
        <v>202</v>
      </c>
      <c r="R46" s="47">
        <v>0.39652777777777776</v>
      </c>
      <c r="S46" s="47">
        <v>0.56319444444444444</v>
      </c>
      <c r="T46" s="48">
        <v>0.72986111111111107</v>
      </c>
      <c r="U46" s="54"/>
    </row>
    <row r="47" spans="2:21" ht="14.25" x14ac:dyDescent="0.15">
      <c r="L47" s="284"/>
      <c r="Q47" s="62" t="s">
        <v>203</v>
      </c>
      <c r="R47" s="47">
        <v>0.39791666666666664</v>
      </c>
      <c r="S47" s="47">
        <v>0.56458333333333333</v>
      </c>
      <c r="T47" s="48">
        <v>0.73124999999999996</v>
      </c>
      <c r="U47" s="54"/>
    </row>
    <row r="48" spans="2:21" ht="14.25" x14ac:dyDescent="0.15">
      <c r="L48" s="284"/>
      <c r="Q48" s="62" t="s">
        <v>204</v>
      </c>
      <c r="R48" s="47">
        <v>0.4</v>
      </c>
      <c r="S48" s="47">
        <v>0.56666666666666665</v>
      </c>
      <c r="T48" s="48">
        <v>0.73333333333333328</v>
      </c>
      <c r="U48" s="54"/>
    </row>
    <row r="49" spans="12:21" ht="14.25" x14ac:dyDescent="0.15">
      <c r="L49" s="284"/>
      <c r="Q49" s="62" t="s">
        <v>205</v>
      </c>
      <c r="R49" s="47">
        <v>0.40208333333333335</v>
      </c>
      <c r="S49" s="47">
        <v>0.56874999999999998</v>
      </c>
      <c r="T49" s="48">
        <v>0.73541666666666672</v>
      </c>
      <c r="U49" s="54"/>
    </row>
    <row r="50" spans="12:21" ht="14.25" x14ac:dyDescent="0.15">
      <c r="L50" s="284"/>
      <c r="Q50" s="62" t="s">
        <v>206</v>
      </c>
      <c r="R50" s="47">
        <v>0.40277777777777779</v>
      </c>
      <c r="S50" s="47">
        <v>0.56944444444444442</v>
      </c>
      <c r="T50" s="48">
        <v>0.73611111111111116</v>
      </c>
      <c r="U50" s="54"/>
    </row>
    <row r="51" spans="12:21" ht="14.25" x14ac:dyDescent="0.15">
      <c r="L51" s="284"/>
      <c r="Q51" s="62" t="s">
        <v>207</v>
      </c>
      <c r="R51" s="47">
        <v>0.40555555555555556</v>
      </c>
      <c r="S51" s="47">
        <v>0.57222222222222219</v>
      </c>
      <c r="T51" s="48">
        <v>0.73888888888888893</v>
      </c>
      <c r="U51" s="54"/>
    </row>
    <row r="52" spans="12:21" ht="14.25" x14ac:dyDescent="0.15">
      <c r="L52" s="284"/>
      <c r="Q52" s="62" t="s">
        <v>208</v>
      </c>
      <c r="R52" s="47">
        <v>0.40763888888888888</v>
      </c>
      <c r="S52" s="47">
        <v>0.57430555555555551</v>
      </c>
      <c r="T52" s="48">
        <v>0.74097222222222225</v>
      </c>
      <c r="U52" s="54"/>
    </row>
    <row r="53" spans="12:21" ht="14.25" x14ac:dyDescent="0.15">
      <c r="L53" s="284"/>
      <c r="Q53" s="62" t="s">
        <v>178</v>
      </c>
      <c r="R53" s="47">
        <v>0.40972222222222221</v>
      </c>
      <c r="S53" s="47">
        <v>0.57638888888888884</v>
      </c>
      <c r="T53" s="48">
        <v>0.74305555555555558</v>
      </c>
      <c r="U53" s="57"/>
    </row>
  </sheetData>
  <mergeCells count="8">
    <mergeCell ref="D43:F43"/>
    <mergeCell ref="I27:I42"/>
    <mergeCell ref="H4:H20"/>
    <mergeCell ref="D21:F21"/>
    <mergeCell ref="B3:B20"/>
    <mergeCell ref="B26:B42"/>
    <mergeCell ref="H27:H42"/>
    <mergeCell ref="G27:G42"/>
  </mergeCells>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0"/>
  <sheetViews>
    <sheetView showGridLines="0" workbookViewId="0">
      <selection activeCell="C5" sqref="C5:C17"/>
    </sheetView>
  </sheetViews>
  <sheetFormatPr defaultRowHeight="13.5" x14ac:dyDescent="0.15"/>
  <cols>
    <col min="1" max="1" width="0.875" customWidth="1"/>
    <col min="2" max="2" width="5" customWidth="1"/>
    <col min="3" max="3" width="17.125" customWidth="1"/>
    <col min="4" max="9" width="5.125" customWidth="1"/>
  </cols>
  <sheetData>
    <row r="2" spans="2:12" ht="15" customHeight="1" x14ac:dyDescent="0.15">
      <c r="B2" s="133"/>
      <c r="C2" s="139" t="s">
        <v>30</v>
      </c>
      <c r="D2" s="132"/>
      <c r="E2" s="132"/>
      <c r="F2" s="132"/>
      <c r="G2" s="132"/>
      <c r="H2" s="132"/>
      <c r="I2" s="1"/>
      <c r="J2" s="282" t="s">
        <v>391</v>
      </c>
      <c r="K2" s="282" t="s">
        <v>386</v>
      </c>
      <c r="L2" s="282" t="s">
        <v>387</v>
      </c>
    </row>
    <row r="3" spans="2:12" ht="15" customHeight="1" x14ac:dyDescent="0.15">
      <c r="B3" s="205"/>
      <c r="C3" s="194" t="s">
        <v>348</v>
      </c>
      <c r="D3" s="186" t="s">
        <v>362</v>
      </c>
      <c r="E3" s="174" t="s">
        <v>362</v>
      </c>
      <c r="F3" s="186" t="s">
        <v>362</v>
      </c>
      <c r="G3" s="174"/>
      <c r="H3" s="174" t="s">
        <v>362</v>
      </c>
      <c r="I3" s="1"/>
      <c r="J3" s="75">
        <v>8</v>
      </c>
      <c r="K3" s="75">
        <v>0</v>
      </c>
      <c r="L3" s="75"/>
    </row>
    <row r="4" spans="2:12" ht="15" customHeight="1" x14ac:dyDescent="0.15">
      <c r="B4" s="206"/>
      <c r="C4" s="208" t="s">
        <v>349</v>
      </c>
      <c r="D4" s="209" t="s">
        <v>369</v>
      </c>
      <c r="E4" s="210" t="s">
        <v>362</v>
      </c>
      <c r="F4" s="209"/>
      <c r="G4" s="210" t="s">
        <v>362</v>
      </c>
      <c r="H4" s="207"/>
      <c r="I4" s="1"/>
      <c r="J4" s="75">
        <v>8</v>
      </c>
      <c r="K4" s="75">
        <v>35</v>
      </c>
      <c r="L4" s="75"/>
    </row>
    <row r="5" spans="2:12" ht="15" customHeight="1" x14ac:dyDescent="0.15">
      <c r="B5" s="516" t="s">
        <v>43</v>
      </c>
      <c r="C5" s="259" t="s">
        <v>1</v>
      </c>
      <c r="D5" s="140">
        <v>0.34027777777777773</v>
      </c>
      <c r="E5" s="176">
        <f>TIME(J3+4,K3+10,L3)</f>
        <v>0.50694444444444442</v>
      </c>
      <c r="F5" s="140">
        <f>TIME(J3+8,K3+10,L3)</f>
        <v>0.67361111111111116</v>
      </c>
      <c r="G5" s="176">
        <f>TIME(J3+10,K3+10,L3)</f>
        <v>0.75694444444444453</v>
      </c>
      <c r="H5" s="176">
        <f>TIME(J3+12,K3+10,L3)</f>
        <v>0.84027777777777779</v>
      </c>
      <c r="J5" s="75">
        <v>8</v>
      </c>
      <c r="K5" s="75">
        <v>40</v>
      </c>
      <c r="L5" s="75"/>
    </row>
    <row r="6" spans="2:12" ht="15" customHeight="1" x14ac:dyDescent="0.15">
      <c r="B6" s="516"/>
      <c r="C6" s="393" t="s">
        <v>22</v>
      </c>
      <c r="D6" s="363" t="s">
        <v>541</v>
      </c>
      <c r="E6" s="363" t="s">
        <v>541</v>
      </c>
      <c r="F6" s="363" t="s">
        <v>541</v>
      </c>
      <c r="G6" s="519" t="s">
        <v>375</v>
      </c>
      <c r="H6" s="518" t="s">
        <v>375</v>
      </c>
      <c r="J6" s="75">
        <v>8</v>
      </c>
      <c r="K6" s="75">
        <v>42</v>
      </c>
      <c r="L6" s="75"/>
    </row>
    <row r="7" spans="2:12" ht="15" customHeight="1" x14ac:dyDescent="0.15">
      <c r="B7" s="516"/>
      <c r="C7" s="394" t="s">
        <v>23</v>
      </c>
      <c r="D7" s="364" t="s">
        <v>541</v>
      </c>
      <c r="E7" s="364" t="s">
        <v>541</v>
      </c>
      <c r="F7" s="364" t="s">
        <v>541</v>
      </c>
      <c r="G7" s="520"/>
      <c r="H7" s="508"/>
      <c r="J7" s="75">
        <v>8</v>
      </c>
      <c r="K7" s="75">
        <v>58</v>
      </c>
      <c r="L7" s="75"/>
    </row>
    <row r="8" spans="2:12" ht="15" customHeight="1" x14ac:dyDescent="0.15">
      <c r="B8" s="516"/>
      <c r="C8" s="393" t="s">
        <v>91</v>
      </c>
      <c r="D8" s="363" t="s">
        <v>541</v>
      </c>
      <c r="E8" s="363" t="s">
        <v>541</v>
      </c>
      <c r="F8" s="363" t="s">
        <v>541</v>
      </c>
      <c r="G8" s="520"/>
      <c r="H8" s="508"/>
      <c r="J8" s="75">
        <v>9</v>
      </c>
      <c r="K8" s="75">
        <v>0</v>
      </c>
      <c r="L8" s="75"/>
    </row>
    <row r="9" spans="2:12" ht="15" customHeight="1" x14ac:dyDescent="0.15">
      <c r="B9" s="516"/>
      <c r="C9" s="394" t="s">
        <v>24</v>
      </c>
      <c r="D9" s="364" t="s">
        <v>541</v>
      </c>
      <c r="E9" s="364" t="s">
        <v>541</v>
      </c>
      <c r="F9" s="364" t="s">
        <v>541</v>
      </c>
      <c r="G9" s="520"/>
      <c r="H9" s="508"/>
      <c r="J9" s="75">
        <v>9</v>
      </c>
      <c r="K9" s="75">
        <v>5</v>
      </c>
      <c r="L9" s="75"/>
    </row>
    <row r="10" spans="2:12" ht="15" customHeight="1" x14ac:dyDescent="0.15">
      <c r="B10" s="516"/>
      <c r="C10" s="393" t="s">
        <v>25</v>
      </c>
      <c r="D10" s="363" t="s">
        <v>541</v>
      </c>
      <c r="E10" s="363" t="s">
        <v>541</v>
      </c>
      <c r="F10" s="363" t="s">
        <v>541</v>
      </c>
      <c r="G10" s="520"/>
      <c r="H10" s="508"/>
      <c r="J10" s="75">
        <v>9</v>
      </c>
      <c r="K10" s="75">
        <v>7</v>
      </c>
      <c r="L10" s="75"/>
    </row>
    <row r="11" spans="2:12" ht="15" customHeight="1" x14ac:dyDescent="0.15">
      <c r="B11" s="516"/>
      <c r="C11" s="395" t="s">
        <v>92</v>
      </c>
      <c r="D11" s="364" t="s">
        <v>541</v>
      </c>
      <c r="E11" s="364" t="s">
        <v>541</v>
      </c>
      <c r="F11" s="364" t="s">
        <v>541</v>
      </c>
      <c r="G11" s="520"/>
      <c r="H11" s="508"/>
      <c r="J11" s="75">
        <v>9</v>
      </c>
      <c r="K11" s="75">
        <v>15</v>
      </c>
      <c r="L11" s="75"/>
    </row>
    <row r="12" spans="2:12" ht="15" customHeight="1" x14ac:dyDescent="0.15">
      <c r="B12" s="516"/>
      <c r="C12" s="393" t="s">
        <v>26</v>
      </c>
      <c r="D12" s="363" t="s">
        <v>541</v>
      </c>
      <c r="E12" s="363" t="s">
        <v>541</v>
      </c>
      <c r="F12" s="363" t="s">
        <v>541</v>
      </c>
      <c r="G12" s="520"/>
      <c r="H12" s="508"/>
      <c r="J12" s="75">
        <v>9</v>
      </c>
      <c r="K12" s="75">
        <v>20</v>
      </c>
      <c r="L12" s="75"/>
    </row>
    <row r="13" spans="2:12" ht="15" customHeight="1" x14ac:dyDescent="0.15">
      <c r="B13" s="516"/>
      <c r="C13" s="395" t="s">
        <v>27</v>
      </c>
      <c r="D13" s="364" t="s">
        <v>541</v>
      </c>
      <c r="E13" s="364" t="s">
        <v>541</v>
      </c>
      <c r="F13" s="364" t="s">
        <v>541</v>
      </c>
      <c r="G13" s="520"/>
      <c r="H13" s="508"/>
      <c r="J13" s="75">
        <v>9</v>
      </c>
      <c r="K13" s="75">
        <v>25</v>
      </c>
      <c r="L13" s="75"/>
    </row>
    <row r="14" spans="2:12" ht="15" customHeight="1" x14ac:dyDescent="0.15">
      <c r="B14" s="516"/>
      <c r="C14" s="393" t="s">
        <v>28</v>
      </c>
      <c r="D14" s="363" t="s">
        <v>541</v>
      </c>
      <c r="E14" s="363" t="s">
        <v>541</v>
      </c>
      <c r="F14" s="363" t="s">
        <v>541</v>
      </c>
      <c r="G14" s="520"/>
      <c r="H14" s="508"/>
      <c r="J14" s="75">
        <v>9</v>
      </c>
      <c r="K14" s="75">
        <v>30</v>
      </c>
      <c r="L14" s="75"/>
    </row>
    <row r="15" spans="2:12" ht="15" customHeight="1" x14ac:dyDescent="0.15">
      <c r="B15" s="516"/>
      <c r="C15" s="395" t="s">
        <v>127</v>
      </c>
      <c r="D15" s="364" t="s">
        <v>541</v>
      </c>
      <c r="E15" s="364" t="s">
        <v>541</v>
      </c>
      <c r="F15" s="364" t="s">
        <v>541</v>
      </c>
      <c r="G15" s="520"/>
      <c r="H15" s="508"/>
      <c r="J15" s="75">
        <v>9</v>
      </c>
      <c r="K15" s="75">
        <v>45</v>
      </c>
      <c r="L15" s="75"/>
    </row>
    <row r="16" spans="2:12" ht="15" customHeight="1" x14ac:dyDescent="0.15">
      <c r="B16" s="516"/>
      <c r="C16" s="393" t="s">
        <v>29</v>
      </c>
      <c r="D16" s="363" t="s">
        <v>541</v>
      </c>
      <c r="E16" s="363" t="s">
        <v>541</v>
      </c>
      <c r="F16" s="363" t="s">
        <v>541</v>
      </c>
      <c r="G16" s="520"/>
      <c r="H16" s="508"/>
    </row>
    <row r="17" spans="2:8" ht="15" customHeight="1" x14ac:dyDescent="0.15">
      <c r="B17" s="517"/>
      <c r="C17" s="258" t="s">
        <v>1</v>
      </c>
      <c r="D17" s="193">
        <f t="shared" ref="D17" si="0">TIME(J15,K15+10,L15)</f>
        <v>0.41319444444444442</v>
      </c>
      <c r="E17" s="198">
        <f t="shared" ref="E17" si="1">TIME(J15+4,K15+10,L15)</f>
        <v>0.57986111111111105</v>
      </c>
      <c r="F17" s="193">
        <f t="shared" ref="F17" si="2">TIME(J15+8,K15+10,L15)</f>
        <v>0.74652777777777779</v>
      </c>
      <c r="G17" s="509"/>
      <c r="H17" s="509"/>
    </row>
    <row r="18" spans="2:8" ht="15" customHeight="1" x14ac:dyDescent="0.15">
      <c r="B18" s="34"/>
      <c r="D18" s="506"/>
      <c r="E18" s="506"/>
      <c r="F18" s="506"/>
      <c r="G18" s="270"/>
    </row>
    <row r="19" spans="2:8" ht="15" customHeight="1" x14ac:dyDescent="0.15">
      <c r="B19" s="34"/>
    </row>
    <row r="20" spans="2:8" ht="15" customHeight="1" x14ac:dyDescent="0.15"/>
  </sheetData>
  <mergeCells count="4">
    <mergeCell ref="H6:H17"/>
    <mergeCell ref="D18:F18"/>
    <mergeCell ref="B5:B17"/>
    <mergeCell ref="G6:G17"/>
  </mergeCells>
  <phoneticPr fontId="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70"/>
  <sheetViews>
    <sheetView showGridLines="0" workbookViewId="0">
      <selection activeCell="O34" sqref="O34"/>
    </sheetView>
  </sheetViews>
  <sheetFormatPr defaultRowHeight="13.5" x14ac:dyDescent="0.15"/>
  <cols>
    <col min="1" max="1" width="1" customWidth="1"/>
    <col min="2" max="2" width="5" customWidth="1"/>
    <col min="3" max="3" width="17.75" customWidth="1"/>
    <col min="4" max="13" width="5.375" customWidth="1"/>
    <col min="14" max="14" width="5" customWidth="1"/>
    <col min="15" max="15" width="6.875" customWidth="1"/>
    <col min="16" max="16" width="4.5" customWidth="1"/>
    <col min="17" max="18" width="4.875" customWidth="1"/>
    <col min="19" max="19" width="4.375" customWidth="1"/>
    <col min="20" max="20" width="3.5" customWidth="1"/>
    <col min="21" max="21" width="7.75" customWidth="1"/>
  </cols>
  <sheetData>
    <row r="2" spans="2:21" ht="15.75" customHeight="1" x14ac:dyDescent="0.15">
      <c r="B2" s="132"/>
      <c r="C2" s="133" t="s">
        <v>31</v>
      </c>
      <c r="D2" s="132"/>
      <c r="E2" s="132"/>
      <c r="F2" s="132"/>
      <c r="G2" s="132"/>
      <c r="H2" s="132"/>
      <c r="I2" s="132"/>
      <c r="J2" s="132"/>
      <c r="K2" s="132"/>
      <c r="L2" s="1"/>
      <c r="M2" s="1"/>
    </row>
    <row r="3" spans="2:21" ht="15.75" customHeight="1" x14ac:dyDescent="0.15">
      <c r="B3" s="144"/>
      <c r="C3" s="173" t="s">
        <v>352</v>
      </c>
      <c r="D3" s="186" t="s">
        <v>364</v>
      </c>
      <c r="E3" s="174" t="s">
        <v>364</v>
      </c>
      <c r="F3" s="186" t="s">
        <v>364</v>
      </c>
      <c r="G3" s="174" t="s">
        <v>364</v>
      </c>
      <c r="H3" s="186" t="s">
        <v>364</v>
      </c>
      <c r="I3" s="174" t="s">
        <v>364</v>
      </c>
      <c r="J3" s="174"/>
      <c r="K3" s="184" t="s">
        <v>364</v>
      </c>
      <c r="L3" s="1"/>
      <c r="M3" s="1"/>
    </row>
    <row r="4" spans="2:21" ht="15.75" customHeight="1" x14ac:dyDescent="0.15">
      <c r="B4" s="145"/>
      <c r="C4" s="187" t="s">
        <v>353</v>
      </c>
      <c r="D4" s="190" t="s">
        <v>364</v>
      </c>
      <c r="E4" s="188" t="s">
        <v>364</v>
      </c>
      <c r="F4" s="190" t="s">
        <v>364</v>
      </c>
      <c r="G4" s="188" t="s">
        <v>364</v>
      </c>
      <c r="H4" s="190"/>
      <c r="I4" s="188"/>
      <c r="J4" s="188" t="s">
        <v>364</v>
      </c>
      <c r="K4" s="185"/>
      <c r="L4" s="1"/>
      <c r="M4" s="1"/>
    </row>
    <row r="5" spans="2:21" ht="15.75" customHeight="1" x14ac:dyDescent="0.15">
      <c r="B5" s="516" t="s">
        <v>42</v>
      </c>
      <c r="C5" s="225" t="s">
        <v>1</v>
      </c>
      <c r="D5" s="159" t="s">
        <v>93</v>
      </c>
      <c r="E5" s="163">
        <f>TIME(N6+1,O6+10,P6)</f>
        <v>0.4236111111111111</v>
      </c>
      <c r="F5" s="149">
        <f>TIME(N6+2,O6+10,P6)</f>
        <v>0.46527777777777773</v>
      </c>
      <c r="G5" s="163">
        <f>TIME(N6+5,O6+10,P6)</f>
        <v>0.59027777777777779</v>
      </c>
      <c r="H5" s="149">
        <f>TIME(N6+8,O6+10,P6)</f>
        <v>0.71527777777777779</v>
      </c>
      <c r="I5" s="163">
        <f>TIME(N6+9,O6+10,P6)</f>
        <v>0.75694444444444453</v>
      </c>
      <c r="J5" s="163">
        <f>TIME(N6+9,O6+10,P6)</f>
        <v>0.75694444444444453</v>
      </c>
      <c r="K5" s="146">
        <f>TIME(N6+11,O6+10,P6)</f>
        <v>0.84027777777777779</v>
      </c>
      <c r="N5" s="282" t="s">
        <v>391</v>
      </c>
      <c r="O5" s="282" t="s">
        <v>386</v>
      </c>
      <c r="P5" s="282" t="s">
        <v>387</v>
      </c>
    </row>
    <row r="6" spans="2:21" ht="15.75" customHeight="1" x14ac:dyDescent="0.15">
      <c r="B6" s="516"/>
      <c r="C6" s="226" t="s">
        <v>87</v>
      </c>
      <c r="D6" s="156">
        <f>TIME(N7,O7+10,P7)</f>
        <v>0.38680555555555557</v>
      </c>
      <c r="E6" s="156">
        <f t="shared" ref="E6:E18" si="0">TIME(N7+1,O7+10,P7)</f>
        <v>0.4284722222222222</v>
      </c>
      <c r="F6" s="156">
        <f t="shared" ref="F6:F18" si="1">TIME(N7+2,O7+10,P7)</f>
        <v>0.47013888888888888</v>
      </c>
      <c r="G6" s="156">
        <f t="shared" ref="G6:G18" si="2">TIME(N7+5,O7+10,P7)</f>
        <v>0.59513888888888888</v>
      </c>
      <c r="H6" s="156">
        <f t="shared" ref="H6:H18" si="3">TIME(N7+8,O7+10,P7)</f>
        <v>0.72013888888888899</v>
      </c>
      <c r="I6" s="156">
        <f t="shared" ref="I6:I18" si="4">TIME(N7+9,O7+10,P7)</f>
        <v>0.76180555555555562</v>
      </c>
      <c r="J6" s="508" t="s">
        <v>375</v>
      </c>
      <c r="K6" s="521" t="s">
        <v>375</v>
      </c>
      <c r="M6" t="s">
        <v>388</v>
      </c>
      <c r="N6" s="75">
        <v>9</v>
      </c>
      <c r="O6" s="75">
        <v>0</v>
      </c>
      <c r="P6" s="75"/>
      <c r="S6" s="287"/>
      <c r="U6" s="287">
        <f>TIME(N6,O6+10,P6)</f>
        <v>0.38194444444444442</v>
      </c>
    </row>
    <row r="7" spans="2:21" ht="15.75" customHeight="1" x14ac:dyDescent="0.15">
      <c r="B7" s="516"/>
      <c r="C7" s="225" t="s">
        <v>32</v>
      </c>
      <c r="D7" s="163">
        <f t="shared" ref="D7:D18" si="5">TIME(N8,O8+10,P8)</f>
        <v>0.38750000000000001</v>
      </c>
      <c r="E7" s="163">
        <f t="shared" si="0"/>
        <v>0.4291666666666667</v>
      </c>
      <c r="F7" s="163">
        <f t="shared" si="1"/>
        <v>0.47083333333333338</v>
      </c>
      <c r="G7" s="163">
        <f t="shared" si="2"/>
        <v>0.59583333333333333</v>
      </c>
      <c r="H7" s="163">
        <f t="shared" si="3"/>
        <v>0.72083333333333333</v>
      </c>
      <c r="I7" s="163">
        <f t="shared" si="4"/>
        <v>0.76250000000000007</v>
      </c>
      <c r="J7" s="508"/>
      <c r="K7" s="520"/>
      <c r="N7" s="75">
        <v>9</v>
      </c>
      <c r="O7" s="75">
        <v>7</v>
      </c>
      <c r="P7" s="75"/>
      <c r="U7" s="287">
        <f t="shared" ref="U7:U18" si="6">TIME(N7,O7+10,P7)</f>
        <v>0.38680555555555557</v>
      </c>
    </row>
    <row r="8" spans="2:21" ht="15.75" customHeight="1" x14ac:dyDescent="0.15">
      <c r="B8" s="516"/>
      <c r="C8" s="226" t="s">
        <v>33</v>
      </c>
      <c r="D8" s="156">
        <f t="shared" si="5"/>
        <v>0.38958333333333334</v>
      </c>
      <c r="E8" s="156">
        <f t="shared" si="0"/>
        <v>0.43124999999999997</v>
      </c>
      <c r="F8" s="156">
        <f t="shared" si="1"/>
        <v>0.47291666666666665</v>
      </c>
      <c r="G8" s="156">
        <f t="shared" si="2"/>
        <v>0.59791666666666665</v>
      </c>
      <c r="H8" s="156">
        <f t="shared" si="3"/>
        <v>0.72291666666666676</v>
      </c>
      <c r="I8" s="156">
        <f t="shared" si="4"/>
        <v>0.76458333333333339</v>
      </c>
      <c r="J8" s="508"/>
      <c r="K8" s="520"/>
      <c r="N8" s="75">
        <v>9</v>
      </c>
      <c r="O8" s="75">
        <v>8</v>
      </c>
      <c r="P8" s="75"/>
      <c r="U8" s="287">
        <f t="shared" si="6"/>
        <v>0.38750000000000001</v>
      </c>
    </row>
    <row r="9" spans="2:21" ht="15.75" customHeight="1" x14ac:dyDescent="0.15">
      <c r="B9" s="516"/>
      <c r="C9" s="225" t="s">
        <v>34</v>
      </c>
      <c r="D9" s="163">
        <f t="shared" si="5"/>
        <v>0.39166666666666666</v>
      </c>
      <c r="E9" s="163">
        <f t="shared" si="0"/>
        <v>0.43333333333333335</v>
      </c>
      <c r="F9" s="163">
        <f t="shared" si="1"/>
        <v>0.47500000000000003</v>
      </c>
      <c r="G9" s="163">
        <f t="shared" si="2"/>
        <v>0.6</v>
      </c>
      <c r="H9" s="163">
        <f t="shared" si="3"/>
        <v>0.72499999999999998</v>
      </c>
      <c r="I9" s="163">
        <f t="shared" si="4"/>
        <v>0.76666666666666661</v>
      </c>
      <c r="J9" s="508"/>
      <c r="K9" s="520"/>
      <c r="N9" s="75">
        <v>9</v>
      </c>
      <c r="O9" s="75">
        <v>11</v>
      </c>
      <c r="P9" s="75"/>
      <c r="U9" s="287">
        <f t="shared" si="6"/>
        <v>0.38958333333333334</v>
      </c>
    </row>
    <row r="10" spans="2:21" ht="15.75" customHeight="1" x14ac:dyDescent="0.15">
      <c r="B10" s="516"/>
      <c r="C10" s="226" t="s">
        <v>354</v>
      </c>
      <c r="D10" s="156">
        <f t="shared" si="5"/>
        <v>0.39305555555555555</v>
      </c>
      <c r="E10" s="156">
        <f t="shared" si="0"/>
        <v>0.43472222222222223</v>
      </c>
      <c r="F10" s="156">
        <f t="shared" si="1"/>
        <v>0.47638888888888892</v>
      </c>
      <c r="G10" s="156">
        <f t="shared" si="2"/>
        <v>0.60138888888888886</v>
      </c>
      <c r="H10" s="156">
        <f t="shared" si="3"/>
        <v>0.72638888888888886</v>
      </c>
      <c r="I10" s="156">
        <f t="shared" si="4"/>
        <v>0.7680555555555556</v>
      </c>
      <c r="J10" s="508"/>
      <c r="K10" s="520"/>
      <c r="N10" s="75">
        <v>9</v>
      </c>
      <c r="O10" s="75">
        <v>14</v>
      </c>
      <c r="P10" s="75"/>
      <c r="U10" s="287">
        <f t="shared" si="6"/>
        <v>0.39166666666666666</v>
      </c>
    </row>
    <row r="11" spans="2:21" ht="15.75" customHeight="1" x14ac:dyDescent="0.15">
      <c r="B11" s="516"/>
      <c r="C11" s="225" t="s">
        <v>36</v>
      </c>
      <c r="D11" s="163">
        <f t="shared" si="5"/>
        <v>0.39652777777777781</v>
      </c>
      <c r="E11" s="163">
        <f t="shared" si="0"/>
        <v>0.4381944444444445</v>
      </c>
      <c r="F11" s="163">
        <f t="shared" si="1"/>
        <v>0.47986111111111113</v>
      </c>
      <c r="G11" s="163">
        <f t="shared" si="2"/>
        <v>0.60486111111111118</v>
      </c>
      <c r="H11" s="163">
        <f t="shared" si="3"/>
        <v>0.72986111111111107</v>
      </c>
      <c r="I11" s="163">
        <f t="shared" si="4"/>
        <v>0.7715277777777777</v>
      </c>
      <c r="J11" s="508"/>
      <c r="K11" s="520"/>
      <c r="N11" s="75">
        <v>9</v>
      </c>
      <c r="O11" s="75">
        <v>16</v>
      </c>
      <c r="P11" s="75"/>
      <c r="U11" s="287">
        <f t="shared" si="6"/>
        <v>0.39305555555555555</v>
      </c>
    </row>
    <row r="12" spans="2:21" ht="15.75" customHeight="1" x14ac:dyDescent="0.15">
      <c r="B12" s="516"/>
      <c r="C12" s="226" t="s">
        <v>37</v>
      </c>
      <c r="D12" s="156">
        <f t="shared" si="5"/>
        <v>0.3979166666666667</v>
      </c>
      <c r="E12" s="156">
        <f t="shared" si="0"/>
        <v>0.43958333333333338</v>
      </c>
      <c r="F12" s="156">
        <f t="shared" si="1"/>
        <v>0.48125000000000001</v>
      </c>
      <c r="G12" s="156">
        <f t="shared" si="2"/>
        <v>0.60625000000000007</v>
      </c>
      <c r="H12" s="156">
        <f t="shared" si="3"/>
        <v>0.73125000000000007</v>
      </c>
      <c r="I12" s="156">
        <f t="shared" si="4"/>
        <v>0.7729166666666667</v>
      </c>
      <c r="J12" s="508"/>
      <c r="K12" s="520"/>
      <c r="N12" s="75">
        <v>9</v>
      </c>
      <c r="O12" s="75">
        <v>21</v>
      </c>
      <c r="P12" s="75"/>
      <c r="U12" s="287">
        <f t="shared" si="6"/>
        <v>0.39652777777777781</v>
      </c>
    </row>
    <row r="13" spans="2:21" ht="15.75" customHeight="1" x14ac:dyDescent="0.15">
      <c r="B13" s="516"/>
      <c r="C13" s="225" t="s">
        <v>38</v>
      </c>
      <c r="D13" s="163">
        <f t="shared" si="5"/>
        <v>0.39930555555555558</v>
      </c>
      <c r="E13" s="163">
        <f t="shared" si="0"/>
        <v>0.44097222222222227</v>
      </c>
      <c r="F13" s="163">
        <f t="shared" si="1"/>
        <v>0.4826388888888889</v>
      </c>
      <c r="G13" s="163">
        <f t="shared" si="2"/>
        <v>0.60763888888888895</v>
      </c>
      <c r="H13" s="163">
        <f t="shared" si="3"/>
        <v>0.73263888888888884</v>
      </c>
      <c r="I13" s="163">
        <f t="shared" si="4"/>
        <v>0.77430555555555547</v>
      </c>
      <c r="J13" s="508"/>
      <c r="K13" s="520"/>
      <c r="N13" s="75">
        <v>9</v>
      </c>
      <c r="O13" s="75">
        <v>23</v>
      </c>
      <c r="P13" s="75"/>
      <c r="U13" s="287">
        <f t="shared" si="6"/>
        <v>0.3979166666666667</v>
      </c>
    </row>
    <row r="14" spans="2:21" ht="15.75" customHeight="1" x14ac:dyDescent="0.15">
      <c r="B14" s="516"/>
      <c r="C14" s="226" t="s">
        <v>39</v>
      </c>
      <c r="D14" s="156">
        <f t="shared" si="5"/>
        <v>0.40069444444444446</v>
      </c>
      <c r="E14" s="156">
        <f t="shared" si="0"/>
        <v>0.44236111111111115</v>
      </c>
      <c r="F14" s="156">
        <f t="shared" si="1"/>
        <v>0.48402777777777778</v>
      </c>
      <c r="G14" s="156">
        <f t="shared" si="2"/>
        <v>0.60902777777777783</v>
      </c>
      <c r="H14" s="156">
        <f t="shared" si="3"/>
        <v>0.73402777777777783</v>
      </c>
      <c r="I14" s="156">
        <f t="shared" si="4"/>
        <v>0.77569444444444446</v>
      </c>
      <c r="J14" s="508"/>
      <c r="K14" s="520"/>
      <c r="N14" s="75">
        <v>9</v>
      </c>
      <c r="O14" s="75">
        <v>25</v>
      </c>
      <c r="P14" s="75"/>
      <c r="U14" s="287">
        <f t="shared" si="6"/>
        <v>0.39930555555555558</v>
      </c>
    </row>
    <row r="15" spans="2:21" ht="15.75" customHeight="1" x14ac:dyDescent="0.15">
      <c r="B15" s="516"/>
      <c r="C15" s="225" t="s">
        <v>40</v>
      </c>
      <c r="D15" s="163">
        <f t="shared" si="5"/>
        <v>0.40208333333333335</v>
      </c>
      <c r="E15" s="163">
        <f t="shared" si="0"/>
        <v>0.44375000000000003</v>
      </c>
      <c r="F15" s="163">
        <f t="shared" si="1"/>
        <v>0.48541666666666666</v>
      </c>
      <c r="G15" s="163">
        <f t="shared" si="2"/>
        <v>0.61041666666666672</v>
      </c>
      <c r="H15" s="163">
        <f t="shared" si="3"/>
        <v>0.73541666666666661</v>
      </c>
      <c r="I15" s="163">
        <f t="shared" si="4"/>
        <v>0.77708333333333324</v>
      </c>
      <c r="J15" s="508"/>
      <c r="K15" s="520"/>
      <c r="N15" s="75">
        <v>9</v>
      </c>
      <c r="O15" s="75">
        <v>27</v>
      </c>
      <c r="P15" s="75"/>
      <c r="U15" s="287">
        <f t="shared" si="6"/>
        <v>0.40069444444444446</v>
      </c>
    </row>
    <row r="16" spans="2:21" ht="15.75" customHeight="1" x14ac:dyDescent="0.15">
      <c r="B16" s="516"/>
      <c r="C16" s="226" t="s">
        <v>94</v>
      </c>
      <c r="D16" s="156">
        <f t="shared" si="5"/>
        <v>0.40416666666666662</v>
      </c>
      <c r="E16" s="156">
        <f t="shared" si="0"/>
        <v>0.4458333333333333</v>
      </c>
      <c r="F16" s="156">
        <f t="shared" si="1"/>
        <v>0.48749999999999999</v>
      </c>
      <c r="G16" s="156">
        <f t="shared" si="2"/>
        <v>0.61249999999999993</v>
      </c>
      <c r="H16" s="156">
        <f t="shared" si="3"/>
        <v>0.73749999999999993</v>
      </c>
      <c r="I16" s="156">
        <f t="shared" si="4"/>
        <v>0.77916666666666667</v>
      </c>
      <c r="J16" s="508"/>
      <c r="K16" s="520"/>
      <c r="N16" s="75">
        <v>9</v>
      </c>
      <c r="O16" s="75">
        <v>29</v>
      </c>
      <c r="P16" s="75"/>
      <c r="U16" s="287">
        <f t="shared" si="6"/>
        <v>0.40208333333333335</v>
      </c>
    </row>
    <row r="17" spans="2:21" ht="15.75" customHeight="1" x14ac:dyDescent="0.15">
      <c r="B17" s="516"/>
      <c r="C17" s="225" t="s">
        <v>365</v>
      </c>
      <c r="D17" s="163">
        <f t="shared" si="5"/>
        <v>0.40625</v>
      </c>
      <c r="E17" s="163">
        <f t="shared" si="0"/>
        <v>0.44791666666666669</v>
      </c>
      <c r="F17" s="163">
        <f t="shared" si="1"/>
        <v>0.48958333333333331</v>
      </c>
      <c r="G17" s="163">
        <f t="shared" si="2"/>
        <v>0.61458333333333337</v>
      </c>
      <c r="H17" s="163">
        <f t="shared" si="3"/>
        <v>0.73958333333333337</v>
      </c>
      <c r="I17" s="163">
        <f t="shared" si="4"/>
        <v>0.78125</v>
      </c>
      <c r="J17" s="508"/>
      <c r="K17" s="520"/>
      <c r="N17" s="75">
        <v>9</v>
      </c>
      <c r="O17" s="75">
        <v>32</v>
      </c>
      <c r="P17" s="75"/>
      <c r="U17" s="287">
        <f t="shared" si="6"/>
        <v>0.40416666666666662</v>
      </c>
    </row>
    <row r="18" spans="2:21" ht="15.75" customHeight="1" x14ac:dyDescent="0.15">
      <c r="B18" s="517"/>
      <c r="C18" s="226" t="s">
        <v>7</v>
      </c>
      <c r="D18" s="156">
        <f t="shared" si="5"/>
        <v>0.40972222222222227</v>
      </c>
      <c r="E18" s="156">
        <f t="shared" si="0"/>
        <v>0.4513888888888889</v>
      </c>
      <c r="F18" s="156">
        <f t="shared" si="1"/>
        <v>0.49305555555555558</v>
      </c>
      <c r="G18" s="156">
        <f t="shared" si="2"/>
        <v>0.61805555555555558</v>
      </c>
      <c r="H18" s="156">
        <f t="shared" si="3"/>
        <v>0.74305555555555547</v>
      </c>
      <c r="I18" s="156">
        <f t="shared" si="4"/>
        <v>0.78472222222222221</v>
      </c>
      <c r="J18" s="509"/>
      <c r="K18" s="522"/>
      <c r="N18" s="75">
        <v>9</v>
      </c>
      <c r="O18" s="75">
        <v>35</v>
      </c>
      <c r="P18" s="75"/>
      <c r="U18" s="287">
        <f t="shared" si="6"/>
        <v>0.40625</v>
      </c>
    </row>
    <row r="19" spans="2:21" ht="15.75" customHeight="1" x14ac:dyDescent="0.15">
      <c r="B19" s="34"/>
      <c r="D19" s="506"/>
      <c r="E19" s="506"/>
      <c r="F19" s="506"/>
      <c r="G19" s="506"/>
      <c r="N19" s="75">
        <v>9</v>
      </c>
      <c r="O19" s="75">
        <v>40</v>
      </c>
      <c r="P19" s="75"/>
    </row>
    <row r="20" spans="2:21" ht="15.75" customHeight="1" x14ac:dyDescent="0.15">
      <c r="B20" s="34"/>
    </row>
    <row r="22" spans="2:21" x14ac:dyDescent="0.15">
      <c r="C22" t="s">
        <v>326</v>
      </c>
    </row>
    <row r="23" spans="2:21" ht="14.25" thickBot="1" x14ac:dyDescent="0.2">
      <c r="B23" s="1"/>
      <c r="C23" s="13" t="s">
        <v>31</v>
      </c>
      <c r="D23" s="1"/>
      <c r="E23" s="1"/>
      <c r="F23" s="1"/>
      <c r="G23" s="1"/>
      <c r="H23" s="1"/>
      <c r="I23" s="1"/>
      <c r="J23" s="1"/>
      <c r="K23" s="1"/>
    </row>
    <row r="24" spans="2:21" x14ac:dyDescent="0.15">
      <c r="B24" s="531" t="s">
        <v>42</v>
      </c>
      <c r="C24" s="93" t="s">
        <v>1</v>
      </c>
      <c r="D24" s="37">
        <v>0.375</v>
      </c>
      <c r="E24" s="37"/>
      <c r="F24" s="37">
        <v>0.45833333333333331</v>
      </c>
      <c r="G24" s="37">
        <v>0.63194444444444442</v>
      </c>
      <c r="H24" s="38">
        <v>0.83680555555555547</v>
      </c>
    </row>
    <row r="25" spans="2:21" ht="13.5" customHeight="1" x14ac:dyDescent="0.15">
      <c r="B25" s="532"/>
      <c r="C25" s="4" t="s">
        <v>87</v>
      </c>
      <c r="D25" s="9">
        <v>0.37986111111111115</v>
      </c>
      <c r="E25" s="119"/>
      <c r="F25" s="9">
        <v>0.46319444444444446</v>
      </c>
      <c r="G25" s="9">
        <v>0.63680555555555551</v>
      </c>
      <c r="H25" s="510" t="s">
        <v>8</v>
      </c>
    </row>
    <row r="26" spans="2:21" x14ac:dyDescent="0.15">
      <c r="B26" s="532"/>
      <c r="C26" s="5" t="s">
        <v>32</v>
      </c>
      <c r="D26" s="8">
        <v>0.38055555555555554</v>
      </c>
      <c r="E26" s="120"/>
      <c r="F26" s="8">
        <v>0.46388888888888885</v>
      </c>
      <c r="G26" s="8">
        <v>0.63750000000000007</v>
      </c>
      <c r="H26" s="511"/>
    </row>
    <row r="27" spans="2:21" x14ac:dyDescent="0.15">
      <c r="B27" s="532"/>
      <c r="C27" s="4" t="s">
        <v>33</v>
      </c>
      <c r="D27" s="9">
        <v>0.38263888888888892</v>
      </c>
      <c r="E27" s="119"/>
      <c r="F27" s="9">
        <v>0.46597222222222223</v>
      </c>
      <c r="G27" s="9">
        <v>0.63958333333333328</v>
      </c>
      <c r="H27" s="511"/>
    </row>
    <row r="28" spans="2:21" x14ac:dyDescent="0.15">
      <c r="B28" s="532"/>
      <c r="C28" s="5" t="s">
        <v>34</v>
      </c>
      <c r="D28" s="8">
        <v>0.38472222222222219</v>
      </c>
      <c r="E28" s="120"/>
      <c r="F28" s="8">
        <v>0.4680555555555555</v>
      </c>
      <c r="G28" s="8">
        <v>0.64166666666666672</v>
      </c>
      <c r="H28" s="511"/>
    </row>
    <row r="29" spans="2:21" x14ac:dyDescent="0.15">
      <c r="B29" s="532"/>
      <c r="C29" s="4" t="s">
        <v>35</v>
      </c>
      <c r="D29" s="9">
        <v>0.38611111111111113</v>
      </c>
      <c r="E29" s="119"/>
      <c r="F29" s="9">
        <v>0.4694444444444445</v>
      </c>
      <c r="G29" s="9">
        <v>0.6430555555555556</v>
      </c>
      <c r="H29" s="511"/>
    </row>
    <row r="30" spans="2:21" x14ac:dyDescent="0.15">
      <c r="B30" s="532"/>
      <c r="C30" s="5" t="s">
        <v>36</v>
      </c>
      <c r="D30" s="8">
        <v>0.38958333333333334</v>
      </c>
      <c r="E30" s="120"/>
      <c r="F30" s="8">
        <v>0.47291666666666665</v>
      </c>
      <c r="G30" s="8">
        <v>0.64652777777777781</v>
      </c>
      <c r="H30" s="511"/>
    </row>
    <row r="31" spans="2:21" x14ac:dyDescent="0.15">
      <c r="B31" s="532"/>
      <c r="C31" s="11" t="s">
        <v>37</v>
      </c>
      <c r="D31" s="9">
        <v>0.39097222222222222</v>
      </c>
      <c r="E31" s="119"/>
      <c r="F31" s="9">
        <v>0.47430555555555554</v>
      </c>
      <c r="G31" s="9">
        <v>0.6479166666666667</v>
      </c>
      <c r="H31" s="511"/>
    </row>
    <row r="32" spans="2:21" x14ac:dyDescent="0.15">
      <c r="B32" s="532"/>
      <c r="C32" s="5" t="s">
        <v>38</v>
      </c>
      <c r="D32" s="8">
        <v>0.3923611111111111</v>
      </c>
      <c r="E32" s="120"/>
      <c r="F32" s="8">
        <v>0.47569444444444442</v>
      </c>
      <c r="G32" s="8">
        <v>0.64930555555555558</v>
      </c>
      <c r="H32" s="511"/>
    </row>
    <row r="33" spans="2:11" x14ac:dyDescent="0.15">
      <c r="B33" s="532"/>
      <c r="C33" s="11" t="s">
        <v>39</v>
      </c>
      <c r="D33" s="9">
        <v>0.39374999999999999</v>
      </c>
      <c r="E33" s="119"/>
      <c r="F33" s="9">
        <v>0.4770833333333333</v>
      </c>
      <c r="G33" s="9">
        <v>0.65069444444444446</v>
      </c>
      <c r="H33" s="511"/>
    </row>
    <row r="34" spans="2:11" x14ac:dyDescent="0.15">
      <c r="B34" s="532"/>
      <c r="C34" s="5" t="s">
        <v>40</v>
      </c>
      <c r="D34" s="8">
        <v>0.39513888888888887</v>
      </c>
      <c r="E34" s="120"/>
      <c r="F34" s="8">
        <v>0.47847222222222219</v>
      </c>
      <c r="G34" s="8">
        <v>0.65208333333333335</v>
      </c>
      <c r="H34" s="511"/>
    </row>
    <row r="35" spans="2:11" x14ac:dyDescent="0.15">
      <c r="B35" s="532"/>
      <c r="C35" s="4" t="s">
        <v>94</v>
      </c>
      <c r="D35" s="9">
        <v>0.3972222222222222</v>
      </c>
      <c r="E35" s="119"/>
      <c r="F35" s="9">
        <v>0.48055555555555557</v>
      </c>
      <c r="G35" s="9">
        <v>0.65416666666666667</v>
      </c>
      <c r="H35" s="511"/>
    </row>
    <row r="36" spans="2:11" x14ac:dyDescent="0.15">
      <c r="B36" s="532"/>
      <c r="C36" s="5" t="s">
        <v>41</v>
      </c>
      <c r="D36" s="8">
        <v>0.39930555555555558</v>
      </c>
      <c r="E36" s="120"/>
      <c r="F36" s="8">
        <v>0.4826388888888889</v>
      </c>
      <c r="G36" s="8">
        <v>0.65625</v>
      </c>
      <c r="H36" s="511"/>
    </row>
    <row r="37" spans="2:11" ht="14.25" thickBot="1" x14ac:dyDescent="0.2">
      <c r="B37" s="533"/>
      <c r="C37" s="15" t="s">
        <v>7</v>
      </c>
      <c r="D37" s="16">
        <v>0.40277777777777773</v>
      </c>
      <c r="E37" s="121"/>
      <c r="F37" s="16">
        <v>0.4861111111111111</v>
      </c>
      <c r="G37" s="16">
        <v>0.65972222222222221</v>
      </c>
      <c r="H37" s="512"/>
    </row>
    <row r="40" spans="2:11" ht="14.25" thickBot="1" x14ac:dyDescent="0.2">
      <c r="B40" s="1"/>
      <c r="C40" s="13" t="s">
        <v>31</v>
      </c>
      <c r="D40" s="1"/>
      <c r="E40" s="1"/>
      <c r="F40" s="1"/>
      <c r="G40" s="1"/>
      <c r="H40" s="1"/>
    </row>
    <row r="41" spans="2:11" x14ac:dyDescent="0.15">
      <c r="B41" s="531" t="s">
        <v>42</v>
      </c>
      <c r="C41" s="93" t="s">
        <v>1</v>
      </c>
      <c r="D41" s="118"/>
      <c r="E41" s="118"/>
      <c r="F41" s="118"/>
      <c r="G41" s="118"/>
      <c r="H41" s="118"/>
      <c r="I41" s="115">
        <v>0.79861111111111116</v>
      </c>
      <c r="J41" s="123"/>
      <c r="K41" s="38">
        <v>0.83680555555555547</v>
      </c>
    </row>
    <row r="42" spans="2:11" ht="13.5" customHeight="1" x14ac:dyDescent="0.15">
      <c r="B42" s="532"/>
      <c r="C42" s="4" t="s">
        <v>87</v>
      </c>
      <c r="D42" s="117"/>
      <c r="E42" s="117"/>
      <c r="F42" s="117"/>
      <c r="G42" s="117"/>
      <c r="H42" s="117"/>
      <c r="I42" s="528" t="s">
        <v>8</v>
      </c>
      <c r="J42" s="125"/>
      <c r="K42" s="510" t="s">
        <v>8</v>
      </c>
    </row>
    <row r="43" spans="2:11" x14ac:dyDescent="0.15">
      <c r="B43" s="532"/>
      <c r="C43" s="5" t="s">
        <v>32</v>
      </c>
      <c r="D43" s="118"/>
      <c r="E43" s="118"/>
      <c r="F43" s="118"/>
      <c r="G43" s="118"/>
      <c r="H43" s="118"/>
      <c r="I43" s="529"/>
      <c r="J43" s="124"/>
      <c r="K43" s="511"/>
    </row>
    <row r="44" spans="2:11" x14ac:dyDescent="0.15">
      <c r="B44" s="532"/>
      <c r="C44" s="4" t="s">
        <v>33</v>
      </c>
      <c r="D44" s="117"/>
      <c r="E44" s="117"/>
      <c r="F44" s="117"/>
      <c r="G44" s="117"/>
      <c r="H44" s="117"/>
      <c r="I44" s="529"/>
      <c r="J44" s="124"/>
      <c r="K44" s="511"/>
    </row>
    <row r="45" spans="2:11" x14ac:dyDescent="0.15">
      <c r="B45" s="532"/>
      <c r="C45" s="5" t="s">
        <v>34</v>
      </c>
      <c r="D45" s="118"/>
      <c r="E45" s="118"/>
      <c r="F45" s="118"/>
      <c r="G45" s="118"/>
      <c r="H45" s="118"/>
      <c r="I45" s="529"/>
      <c r="J45" s="124"/>
      <c r="K45" s="511"/>
    </row>
    <row r="46" spans="2:11" x14ac:dyDescent="0.15">
      <c r="B46" s="532"/>
      <c r="C46" s="4" t="s">
        <v>35</v>
      </c>
      <c r="D46" s="117"/>
      <c r="E46" s="117"/>
      <c r="F46" s="117"/>
      <c r="G46" s="117"/>
      <c r="H46" s="117"/>
      <c r="I46" s="529"/>
      <c r="J46" s="124"/>
      <c r="K46" s="511"/>
    </row>
    <row r="47" spans="2:11" x14ac:dyDescent="0.15">
      <c r="B47" s="532"/>
      <c r="C47" s="5" t="s">
        <v>36</v>
      </c>
      <c r="D47" s="118"/>
      <c r="E47" s="118"/>
      <c r="F47" s="118"/>
      <c r="G47" s="118"/>
      <c r="H47" s="118"/>
      <c r="I47" s="529"/>
      <c r="J47" s="124"/>
      <c r="K47" s="511"/>
    </row>
    <row r="48" spans="2:11" x14ac:dyDescent="0.15">
      <c r="B48" s="532"/>
      <c r="C48" s="11" t="s">
        <v>37</v>
      </c>
      <c r="D48" s="117"/>
      <c r="E48" s="117"/>
      <c r="F48" s="117"/>
      <c r="G48" s="117"/>
      <c r="H48" s="117"/>
      <c r="I48" s="529"/>
      <c r="J48" s="124"/>
      <c r="K48" s="511"/>
    </row>
    <row r="49" spans="2:11" x14ac:dyDescent="0.15">
      <c r="B49" s="532"/>
      <c r="C49" s="5" t="s">
        <v>38</v>
      </c>
      <c r="D49" s="118"/>
      <c r="E49" s="118"/>
      <c r="F49" s="118"/>
      <c r="G49" s="118"/>
      <c r="H49" s="118"/>
      <c r="I49" s="529"/>
      <c r="J49" s="124"/>
      <c r="K49" s="511"/>
    </row>
    <row r="50" spans="2:11" x14ac:dyDescent="0.15">
      <c r="B50" s="532"/>
      <c r="C50" s="11" t="s">
        <v>39</v>
      </c>
      <c r="D50" s="117"/>
      <c r="E50" s="117"/>
      <c r="F50" s="117"/>
      <c r="G50" s="117"/>
      <c r="H50" s="117"/>
      <c r="I50" s="529"/>
      <c r="J50" s="124"/>
      <c r="K50" s="511"/>
    </row>
    <row r="51" spans="2:11" x14ac:dyDescent="0.15">
      <c r="B51" s="532"/>
      <c r="C51" s="5" t="s">
        <v>40</v>
      </c>
      <c r="D51" s="118"/>
      <c r="E51" s="118"/>
      <c r="F51" s="118"/>
      <c r="G51" s="118"/>
      <c r="H51" s="118"/>
      <c r="I51" s="529"/>
      <c r="J51" s="124"/>
      <c r="K51" s="511"/>
    </row>
    <row r="52" spans="2:11" x14ac:dyDescent="0.15">
      <c r="B52" s="532"/>
      <c r="C52" s="4" t="s">
        <v>94</v>
      </c>
      <c r="D52" s="117"/>
      <c r="E52" s="117"/>
      <c r="F52" s="117"/>
      <c r="G52" s="117"/>
      <c r="H52" s="117"/>
      <c r="I52" s="529"/>
      <c r="J52" s="124"/>
      <c r="K52" s="511"/>
    </row>
    <row r="53" spans="2:11" x14ac:dyDescent="0.15">
      <c r="B53" s="532"/>
      <c r="C53" s="5" t="s">
        <v>41</v>
      </c>
      <c r="D53" s="118"/>
      <c r="E53" s="118"/>
      <c r="F53" s="118"/>
      <c r="G53" s="118"/>
      <c r="H53" s="118"/>
      <c r="I53" s="529"/>
      <c r="J53" s="124"/>
      <c r="K53" s="511"/>
    </row>
    <row r="54" spans="2:11" ht="14.25" thickBot="1" x14ac:dyDescent="0.2">
      <c r="B54" s="533"/>
      <c r="C54" s="15" t="s">
        <v>7</v>
      </c>
      <c r="D54" s="117"/>
      <c r="E54" s="117"/>
      <c r="F54" s="117"/>
      <c r="G54" s="117"/>
      <c r="H54" s="117"/>
      <c r="I54" s="530"/>
      <c r="J54" s="126"/>
      <c r="K54" s="512"/>
    </row>
    <row r="56" spans="2:11" ht="14.25" thickBot="1" x14ac:dyDescent="0.2">
      <c r="B56" s="1"/>
      <c r="C56" s="13" t="s">
        <v>31</v>
      </c>
      <c r="D56" s="1"/>
      <c r="E56" s="1"/>
      <c r="F56" s="1"/>
      <c r="G56" s="1"/>
      <c r="H56" s="1"/>
    </row>
    <row r="57" spans="2:11" x14ac:dyDescent="0.15">
      <c r="B57" s="531" t="s">
        <v>42</v>
      </c>
      <c r="C57" s="93" t="s">
        <v>1</v>
      </c>
      <c r="D57" s="534"/>
      <c r="E57" s="535"/>
      <c r="F57" s="535"/>
      <c r="G57" s="535"/>
      <c r="H57" s="536"/>
      <c r="I57" s="37">
        <v>0.79861111111111116</v>
      </c>
      <c r="J57" s="122"/>
      <c r="K57" s="38">
        <v>0.83680555555555547</v>
      </c>
    </row>
    <row r="58" spans="2:11" x14ac:dyDescent="0.15">
      <c r="B58" s="532"/>
      <c r="C58" s="4" t="s">
        <v>87</v>
      </c>
      <c r="D58" s="526" t="s">
        <v>329</v>
      </c>
      <c r="E58" s="526"/>
      <c r="F58" s="526"/>
      <c r="G58" s="526"/>
      <c r="H58" s="526"/>
      <c r="I58" s="523" t="s">
        <v>8</v>
      </c>
      <c r="J58" s="127"/>
      <c r="K58" s="510" t="s">
        <v>8</v>
      </c>
    </row>
    <row r="59" spans="2:11" x14ac:dyDescent="0.15">
      <c r="B59" s="532"/>
      <c r="C59" s="5" t="s">
        <v>32</v>
      </c>
      <c r="D59" s="527" t="s">
        <v>330</v>
      </c>
      <c r="E59" s="527"/>
      <c r="F59" s="527"/>
      <c r="G59" s="527"/>
      <c r="H59" s="527"/>
      <c r="I59" s="524"/>
      <c r="J59" s="128"/>
      <c r="K59" s="511"/>
    </row>
    <row r="60" spans="2:11" x14ac:dyDescent="0.15">
      <c r="B60" s="532"/>
      <c r="C60" s="4" t="s">
        <v>33</v>
      </c>
      <c r="D60" s="526" t="s">
        <v>328</v>
      </c>
      <c r="E60" s="526"/>
      <c r="F60" s="526"/>
      <c r="G60" s="526"/>
      <c r="H60" s="526"/>
      <c r="I60" s="524"/>
      <c r="J60" s="128"/>
      <c r="K60" s="511"/>
    </row>
    <row r="61" spans="2:11" x14ac:dyDescent="0.15">
      <c r="B61" s="532"/>
      <c r="C61" s="5" t="s">
        <v>34</v>
      </c>
      <c r="D61" s="527" t="s">
        <v>331</v>
      </c>
      <c r="E61" s="527"/>
      <c r="F61" s="527"/>
      <c r="G61" s="527"/>
      <c r="H61" s="527"/>
      <c r="I61" s="524"/>
      <c r="J61" s="128"/>
      <c r="K61" s="511"/>
    </row>
    <row r="62" spans="2:11" x14ac:dyDescent="0.15">
      <c r="B62" s="532"/>
      <c r="C62" s="4" t="s">
        <v>35</v>
      </c>
      <c r="D62" s="526" t="s">
        <v>332</v>
      </c>
      <c r="E62" s="526"/>
      <c r="F62" s="526"/>
      <c r="G62" s="526"/>
      <c r="H62" s="526"/>
      <c r="I62" s="524"/>
      <c r="J62" s="128"/>
      <c r="K62" s="511"/>
    </row>
    <row r="63" spans="2:11" x14ac:dyDescent="0.15">
      <c r="B63" s="532"/>
      <c r="C63" s="5" t="s">
        <v>36</v>
      </c>
      <c r="D63" s="527" t="s">
        <v>333</v>
      </c>
      <c r="E63" s="527"/>
      <c r="F63" s="527"/>
      <c r="G63" s="527"/>
      <c r="H63" s="527"/>
      <c r="I63" s="524"/>
      <c r="J63" s="128"/>
      <c r="K63" s="511"/>
    </row>
    <row r="64" spans="2:11" x14ac:dyDescent="0.15">
      <c r="B64" s="532"/>
      <c r="C64" s="11" t="s">
        <v>37</v>
      </c>
      <c r="D64" s="526" t="s">
        <v>334</v>
      </c>
      <c r="E64" s="526"/>
      <c r="F64" s="526"/>
      <c r="G64" s="526"/>
      <c r="H64" s="526"/>
      <c r="I64" s="524"/>
      <c r="J64" s="128"/>
      <c r="K64" s="511"/>
    </row>
    <row r="65" spans="2:11" x14ac:dyDescent="0.15">
      <c r="B65" s="532"/>
      <c r="C65" s="5" t="s">
        <v>38</v>
      </c>
      <c r="D65" s="527" t="s">
        <v>335</v>
      </c>
      <c r="E65" s="527"/>
      <c r="F65" s="527"/>
      <c r="G65" s="527"/>
      <c r="H65" s="527"/>
      <c r="I65" s="524"/>
      <c r="J65" s="128"/>
      <c r="K65" s="511"/>
    </row>
    <row r="66" spans="2:11" x14ac:dyDescent="0.15">
      <c r="B66" s="532"/>
      <c r="C66" s="11" t="s">
        <v>39</v>
      </c>
      <c r="D66" s="526" t="s">
        <v>336</v>
      </c>
      <c r="E66" s="526"/>
      <c r="F66" s="526"/>
      <c r="G66" s="526"/>
      <c r="H66" s="526"/>
      <c r="I66" s="524"/>
      <c r="J66" s="128"/>
      <c r="K66" s="511"/>
    </row>
    <row r="67" spans="2:11" x14ac:dyDescent="0.15">
      <c r="B67" s="532"/>
      <c r="C67" s="5" t="s">
        <v>40</v>
      </c>
      <c r="D67" s="527" t="s">
        <v>337</v>
      </c>
      <c r="E67" s="527"/>
      <c r="F67" s="527"/>
      <c r="G67" s="527"/>
      <c r="H67" s="527"/>
      <c r="I67" s="524"/>
      <c r="J67" s="128"/>
      <c r="K67" s="511"/>
    </row>
    <row r="68" spans="2:11" x14ac:dyDescent="0.15">
      <c r="B68" s="532"/>
      <c r="C68" s="4" t="s">
        <v>94</v>
      </c>
      <c r="D68" s="526" t="s">
        <v>338</v>
      </c>
      <c r="E68" s="526"/>
      <c r="F68" s="526"/>
      <c r="G68" s="526"/>
      <c r="H68" s="526"/>
      <c r="I68" s="524"/>
      <c r="J68" s="128"/>
      <c r="K68" s="511"/>
    </row>
    <row r="69" spans="2:11" x14ac:dyDescent="0.15">
      <c r="B69" s="532"/>
      <c r="C69" s="5" t="s">
        <v>41</v>
      </c>
      <c r="D69" s="527" t="s">
        <v>339</v>
      </c>
      <c r="E69" s="527"/>
      <c r="F69" s="527"/>
      <c r="G69" s="527"/>
      <c r="H69" s="527"/>
      <c r="I69" s="524"/>
      <c r="J69" s="128"/>
      <c r="K69" s="511"/>
    </row>
    <row r="70" spans="2:11" ht="14.25" thickBot="1" x14ac:dyDescent="0.2">
      <c r="B70" s="533"/>
      <c r="C70" s="15" t="s">
        <v>7</v>
      </c>
      <c r="D70" s="526" t="s">
        <v>340</v>
      </c>
      <c r="E70" s="526"/>
      <c r="F70" s="526"/>
      <c r="G70" s="526"/>
      <c r="H70" s="526"/>
      <c r="I70" s="525"/>
      <c r="J70" s="129"/>
      <c r="K70" s="512"/>
    </row>
  </sheetData>
  <mergeCells count="26">
    <mergeCell ref="D68:H68"/>
    <mergeCell ref="D70:H70"/>
    <mergeCell ref="D69:H69"/>
    <mergeCell ref="B5:B18"/>
    <mergeCell ref="B24:B37"/>
    <mergeCell ref="H25:H37"/>
    <mergeCell ref="D57:H57"/>
    <mergeCell ref="B41:B54"/>
    <mergeCell ref="B57:B70"/>
    <mergeCell ref="D19:G19"/>
    <mergeCell ref="D64:H64"/>
    <mergeCell ref="D65:H65"/>
    <mergeCell ref="D66:H66"/>
    <mergeCell ref="D58:H58"/>
    <mergeCell ref="D67:H67"/>
    <mergeCell ref="D59:H59"/>
    <mergeCell ref="D60:H60"/>
    <mergeCell ref="D61:H61"/>
    <mergeCell ref="D62:H62"/>
    <mergeCell ref="D63:H63"/>
    <mergeCell ref="I42:I54"/>
    <mergeCell ref="K42:K54"/>
    <mergeCell ref="K6:K18"/>
    <mergeCell ref="J6:J18"/>
    <mergeCell ref="I58:I70"/>
    <mergeCell ref="K58:K70"/>
  </mergeCells>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X45"/>
  <sheetViews>
    <sheetView showGridLines="0" topLeftCell="A19" workbookViewId="0">
      <selection activeCell="D16" sqref="D16"/>
    </sheetView>
  </sheetViews>
  <sheetFormatPr defaultRowHeight="13.5" x14ac:dyDescent="0.15"/>
  <cols>
    <col min="2" max="2" width="1.375" customWidth="1"/>
    <col min="3" max="3" width="5.625" customWidth="1"/>
    <col min="4" max="4" width="23.125" customWidth="1"/>
    <col min="5" max="21" width="5.625" customWidth="1"/>
  </cols>
  <sheetData>
    <row r="2" spans="3:24" ht="15" customHeight="1" x14ac:dyDescent="0.15">
      <c r="C2" s="132"/>
      <c r="D2" s="133" t="s">
        <v>54</v>
      </c>
      <c r="E2" s="132"/>
      <c r="F2" s="132"/>
      <c r="G2" s="132"/>
      <c r="H2" s="132"/>
      <c r="I2" s="132"/>
      <c r="J2" s="132"/>
      <c r="K2" s="132"/>
      <c r="L2" s="132"/>
      <c r="M2" s="132"/>
      <c r="N2" s="132"/>
      <c r="O2" s="132"/>
      <c r="P2" s="132"/>
      <c r="Q2" s="132"/>
      <c r="R2" s="132"/>
      <c r="S2" s="132"/>
      <c r="T2" s="1"/>
      <c r="U2" s="1"/>
    </row>
    <row r="3" spans="3:24" ht="15" customHeight="1" x14ac:dyDescent="0.15">
      <c r="C3" s="144"/>
      <c r="D3" s="152" t="s">
        <v>345</v>
      </c>
      <c r="E3" s="544" t="s">
        <v>421</v>
      </c>
      <c r="F3" s="158" t="s">
        <v>362</v>
      </c>
      <c r="G3" s="161" t="s">
        <v>362</v>
      </c>
      <c r="H3" s="158" t="s">
        <v>362</v>
      </c>
      <c r="I3" s="161" t="s">
        <v>362</v>
      </c>
      <c r="J3" s="158" t="s">
        <v>362</v>
      </c>
      <c r="K3" s="161" t="s">
        <v>362</v>
      </c>
      <c r="L3" s="161" t="s">
        <v>362</v>
      </c>
      <c r="M3" s="158" t="s">
        <v>362</v>
      </c>
      <c r="N3" s="161" t="s">
        <v>362</v>
      </c>
      <c r="O3" s="158"/>
      <c r="P3" s="161" t="s">
        <v>362</v>
      </c>
      <c r="Q3" s="158"/>
      <c r="R3" s="161" t="s">
        <v>362</v>
      </c>
      <c r="S3" s="161" t="s">
        <v>362</v>
      </c>
      <c r="T3" s="1"/>
      <c r="U3" s="1"/>
    </row>
    <row r="4" spans="3:24" ht="15" customHeight="1" x14ac:dyDescent="0.15">
      <c r="C4" s="145"/>
      <c r="D4" s="169" t="s">
        <v>344</v>
      </c>
      <c r="E4" s="545"/>
      <c r="F4" s="170" t="s">
        <v>362</v>
      </c>
      <c r="G4" s="171" t="s">
        <v>362</v>
      </c>
      <c r="H4" s="170" t="s">
        <v>362</v>
      </c>
      <c r="I4" s="171" t="s">
        <v>362</v>
      </c>
      <c r="J4" s="170" t="s">
        <v>362</v>
      </c>
      <c r="K4" s="171" t="s">
        <v>362</v>
      </c>
      <c r="L4" s="171" t="s">
        <v>362</v>
      </c>
      <c r="M4" s="170" t="s">
        <v>362</v>
      </c>
      <c r="N4" s="171" t="s">
        <v>362</v>
      </c>
      <c r="O4" s="170" t="s">
        <v>362</v>
      </c>
      <c r="P4" s="171"/>
      <c r="Q4" s="170" t="s">
        <v>362</v>
      </c>
      <c r="R4" s="162"/>
      <c r="S4" s="162"/>
      <c r="T4" s="1"/>
      <c r="U4" s="1"/>
      <c r="V4" s="334" t="s">
        <v>391</v>
      </c>
      <c r="W4" s="334" t="s">
        <v>386</v>
      </c>
      <c r="X4" s="334" t="s">
        <v>387</v>
      </c>
    </row>
    <row r="5" spans="3:24" ht="15" customHeight="1" x14ac:dyDescent="0.15">
      <c r="C5" s="516" t="s">
        <v>55</v>
      </c>
      <c r="D5" s="260" t="s">
        <v>1</v>
      </c>
      <c r="E5" s="155" t="s">
        <v>93</v>
      </c>
      <c r="F5" s="159" t="s">
        <v>93</v>
      </c>
      <c r="G5" s="163">
        <f>TIME(V5+1,W5+10,X5)</f>
        <v>0.4236111111111111</v>
      </c>
      <c r="H5" s="149">
        <f>TIME(V5+2,W5+10,X5)</f>
        <v>0.46527777777777773</v>
      </c>
      <c r="I5" s="163">
        <f>TIME(V5+3,W5+10,X5)</f>
        <v>0.50694444444444442</v>
      </c>
      <c r="J5" s="149">
        <f>TIME(V5+4,W5+10,X5)</f>
        <v>0.54861111111111105</v>
      </c>
      <c r="K5" s="163">
        <f>TIME(V5+5,W5+10,X5)</f>
        <v>0.59027777777777779</v>
      </c>
      <c r="L5" s="163">
        <f>TIME(V5+6,W5+10,X5)</f>
        <v>0.63194444444444442</v>
      </c>
      <c r="M5" s="149">
        <f>TIME(V5+7,W5+10,X5)</f>
        <v>0.67361111111111116</v>
      </c>
      <c r="N5" s="163">
        <f>TIME(V5+8,W5+10,X5)</f>
        <v>0.71527777777777779</v>
      </c>
      <c r="O5" s="149">
        <f>TIME(V5+8,W5+10,X5)</f>
        <v>0.71527777777777779</v>
      </c>
      <c r="P5" s="163">
        <f>TIME(V5+9,W5+10,X5)</f>
        <v>0.75694444444444453</v>
      </c>
      <c r="Q5" s="288">
        <f>TIME(V5+9,W5+10,X5)</f>
        <v>0.75694444444444453</v>
      </c>
      <c r="R5" s="163">
        <f>TIME(V5+10,W5+10,X5)</f>
        <v>0.79861111111111116</v>
      </c>
      <c r="S5" s="167">
        <f>TIME(V5+11,W5+10,X5)</f>
        <v>0.84027777777777779</v>
      </c>
      <c r="V5" s="75">
        <v>9</v>
      </c>
      <c r="W5" s="75">
        <v>0</v>
      </c>
      <c r="X5" s="75">
        <v>0</v>
      </c>
    </row>
    <row r="6" spans="3:24" ht="15" customHeight="1" x14ac:dyDescent="0.15">
      <c r="C6" s="516"/>
      <c r="D6" s="261" t="s">
        <v>57</v>
      </c>
      <c r="E6" s="294">
        <f>TIME(V5-1,W6+10,X5)</f>
        <v>0.34583333333333338</v>
      </c>
      <c r="F6" s="148">
        <f>TIME(V6,W6+10,X6)</f>
        <v>0.38750000000000001</v>
      </c>
      <c r="G6" s="156">
        <f t="shared" ref="G6:G20" si="0">TIME(V6+1,W6+10,X6)</f>
        <v>0.4291666666666667</v>
      </c>
      <c r="H6" s="148">
        <f t="shared" ref="H6:H20" si="1">TIME(V6+2,W6+10,X6)</f>
        <v>0.47083333333333338</v>
      </c>
      <c r="I6" s="156">
        <f t="shared" ref="I6:I20" si="2">TIME(V6+3,W6+10,X6)</f>
        <v>0.51250000000000007</v>
      </c>
      <c r="J6" s="148">
        <f t="shared" ref="J6:J20" si="3">TIME(V6+4,W6+10,X6)</f>
        <v>0.5541666666666667</v>
      </c>
      <c r="K6" s="156">
        <f t="shared" ref="K6:K20" si="4">TIME(V6+5,W6+10,X6)</f>
        <v>0.59583333333333333</v>
      </c>
      <c r="L6" s="156">
        <f t="shared" ref="L6:L20" si="5">TIME(V6+6,W6+10,X6)</f>
        <v>0.63750000000000007</v>
      </c>
      <c r="M6" s="148">
        <f t="shared" ref="M6:M20" si="6">TIME(V6+7,W6+10,X6)</f>
        <v>0.6791666666666667</v>
      </c>
      <c r="N6" s="156">
        <f t="shared" ref="N6:N20" si="7">TIME(V6+8,W6+10,X6)</f>
        <v>0.72083333333333333</v>
      </c>
      <c r="O6" s="148">
        <f t="shared" ref="O6:O10" si="8">TIME(V6+8,W6+10,X6)</f>
        <v>0.72083333333333333</v>
      </c>
      <c r="P6" s="156">
        <f t="shared" ref="P6:P20" si="9">TIME(V6+9,W6+10,X6)</f>
        <v>0.76250000000000007</v>
      </c>
      <c r="Q6" s="166"/>
      <c r="R6" s="156">
        <f t="shared" ref="R6:R10" si="10">TIME(V6+10,W6+10,X6)</f>
        <v>0.8041666666666667</v>
      </c>
      <c r="S6" s="150"/>
      <c r="V6" s="75">
        <v>9</v>
      </c>
      <c r="W6" s="75">
        <v>8</v>
      </c>
      <c r="X6" s="75">
        <v>0</v>
      </c>
    </row>
    <row r="7" spans="3:24" ht="15" customHeight="1" x14ac:dyDescent="0.15">
      <c r="C7" s="516"/>
      <c r="D7" s="260" t="s">
        <v>360</v>
      </c>
      <c r="E7" s="295">
        <f t="shared" ref="E7:E20" si="11">TIME(V6-1,W7+10,X6)</f>
        <v>0.34722222222222227</v>
      </c>
      <c r="F7" s="149">
        <f t="shared" ref="F7:F20" si="12">TIME(V7,W7+10,X6)</f>
        <v>0.3888888888888889</v>
      </c>
      <c r="G7" s="163">
        <f t="shared" si="0"/>
        <v>0.43055555555555558</v>
      </c>
      <c r="H7" s="149">
        <f t="shared" si="1"/>
        <v>0.47222222222222227</v>
      </c>
      <c r="I7" s="163">
        <f t="shared" si="2"/>
        <v>0.51388888888888895</v>
      </c>
      <c r="J7" s="149">
        <f t="shared" si="3"/>
        <v>0.55555555555555558</v>
      </c>
      <c r="K7" s="163">
        <f t="shared" si="4"/>
        <v>0.59722222222222221</v>
      </c>
      <c r="L7" s="163">
        <f t="shared" si="5"/>
        <v>0.63888888888888895</v>
      </c>
      <c r="M7" s="149">
        <f t="shared" si="6"/>
        <v>0.68055555555555547</v>
      </c>
      <c r="N7" s="163">
        <f t="shared" si="7"/>
        <v>0.72222222222222221</v>
      </c>
      <c r="O7" s="149">
        <f t="shared" si="8"/>
        <v>0.72222222222222221</v>
      </c>
      <c r="P7" s="163">
        <f t="shared" si="9"/>
        <v>0.76388888888888884</v>
      </c>
      <c r="Q7" s="147"/>
      <c r="R7" s="163">
        <f t="shared" si="10"/>
        <v>0.80555555555555547</v>
      </c>
      <c r="S7" s="151"/>
      <c r="V7" s="75">
        <v>9</v>
      </c>
      <c r="W7" s="75">
        <v>10</v>
      </c>
      <c r="X7" s="75">
        <v>0</v>
      </c>
    </row>
    <row r="8" spans="3:24" ht="15" customHeight="1" x14ac:dyDescent="0.15">
      <c r="C8" s="516"/>
      <c r="D8" s="261" t="s">
        <v>58</v>
      </c>
      <c r="E8" s="294">
        <f t="shared" si="11"/>
        <v>0.34861111111111115</v>
      </c>
      <c r="F8" s="148">
        <f t="shared" si="12"/>
        <v>0.39027777777777778</v>
      </c>
      <c r="G8" s="156">
        <f t="shared" si="0"/>
        <v>0.43194444444444446</v>
      </c>
      <c r="H8" s="148">
        <f t="shared" si="1"/>
        <v>0.47361111111111115</v>
      </c>
      <c r="I8" s="156">
        <f t="shared" si="2"/>
        <v>0.51527777777777783</v>
      </c>
      <c r="J8" s="148">
        <f t="shared" si="3"/>
        <v>0.55694444444444446</v>
      </c>
      <c r="K8" s="156">
        <f t="shared" si="4"/>
        <v>0.59861111111111109</v>
      </c>
      <c r="L8" s="156">
        <f t="shared" si="5"/>
        <v>0.64027777777777783</v>
      </c>
      <c r="M8" s="148">
        <f t="shared" si="6"/>
        <v>0.68194444444444446</v>
      </c>
      <c r="N8" s="156">
        <f t="shared" si="7"/>
        <v>0.72361111111111109</v>
      </c>
      <c r="O8" s="148">
        <f t="shared" si="8"/>
        <v>0.72361111111111109</v>
      </c>
      <c r="P8" s="156">
        <f t="shared" si="9"/>
        <v>0.76527777777777783</v>
      </c>
      <c r="Q8" s="147"/>
      <c r="R8" s="156">
        <f t="shared" si="10"/>
        <v>0.80694444444444446</v>
      </c>
      <c r="S8" s="151"/>
      <c r="V8" s="75">
        <v>9</v>
      </c>
      <c r="W8" s="75">
        <v>12</v>
      </c>
      <c r="X8" s="75">
        <v>0</v>
      </c>
    </row>
    <row r="9" spans="3:24" ht="15" customHeight="1" x14ac:dyDescent="0.15">
      <c r="C9" s="516"/>
      <c r="D9" s="260" t="s">
        <v>377</v>
      </c>
      <c r="E9" s="295">
        <f t="shared" si="11"/>
        <v>0.35069444444444442</v>
      </c>
      <c r="F9" s="149">
        <f t="shared" si="12"/>
        <v>0.3923611111111111</v>
      </c>
      <c r="G9" s="163">
        <f t="shared" si="0"/>
        <v>0.43402777777777773</v>
      </c>
      <c r="H9" s="149">
        <f t="shared" si="1"/>
        <v>0.47569444444444442</v>
      </c>
      <c r="I9" s="163">
        <f t="shared" si="2"/>
        <v>0.51736111111111105</v>
      </c>
      <c r="J9" s="149">
        <f t="shared" si="3"/>
        <v>0.55902777777777779</v>
      </c>
      <c r="K9" s="163">
        <f t="shared" si="4"/>
        <v>0.60069444444444442</v>
      </c>
      <c r="L9" s="163">
        <f t="shared" si="5"/>
        <v>0.64236111111111105</v>
      </c>
      <c r="M9" s="149">
        <f t="shared" si="6"/>
        <v>0.68402777777777779</v>
      </c>
      <c r="N9" s="163">
        <f t="shared" si="7"/>
        <v>0.72569444444444453</v>
      </c>
      <c r="O9" s="149">
        <f t="shared" si="8"/>
        <v>0.72569444444444453</v>
      </c>
      <c r="P9" s="163">
        <f t="shared" si="9"/>
        <v>0.76736111111111116</v>
      </c>
      <c r="Q9" s="147"/>
      <c r="R9" s="163">
        <f t="shared" si="10"/>
        <v>0.80902777777777779</v>
      </c>
      <c r="S9" s="151"/>
      <c r="V9" s="75">
        <v>9</v>
      </c>
      <c r="W9" s="75">
        <v>15</v>
      </c>
      <c r="X9" s="75">
        <v>0</v>
      </c>
    </row>
    <row r="10" spans="3:24" ht="15" customHeight="1" x14ac:dyDescent="0.15">
      <c r="C10" s="516"/>
      <c r="D10" s="261" t="s">
        <v>393</v>
      </c>
      <c r="E10" s="294">
        <f t="shared" si="11"/>
        <v>0.3520833333333333</v>
      </c>
      <c r="F10" s="148">
        <f t="shared" si="12"/>
        <v>0.39374999999999999</v>
      </c>
      <c r="G10" s="156">
        <f t="shared" si="0"/>
        <v>0.43541666666666662</v>
      </c>
      <c r="H10" s="148">
        <f t="shared" si="1"/>
        <v>0.4770833333333333</v>
      </c>
      <c r="I10" s="156">
        <f t="shared" si="2"/>
        <v>0.51874999999999993</v>
      </c>
      <c r="J10" s="148">
        <f t="shared" si="3"/>
        <v>0.56041666666666667</v>
      </c>
      <c r="K10" s="156">
        <f t="shared" si="4"/>
        <v>0.6020833333333333</v>
      </c>
      <c r="L10" s="156">
        <f t="shared" si="5"/>
        <v>0.64374999999999993</v>
      </c>
      <c r="M10" s="148">
        <f t="shared" si="6"/>
        <v>0.68541666666666667</v>
      </c>
      <c r="N10" s="156">
        <f t="shared" si="7"/>
        <v>0.7270833333333333</v>
      </c>
      <c r="O10" s="148">
        <f t="shared" si="8"/>
        <v>0.7270833333333333</v>
      </c>
      <c r="P10" s="156">
        <f t="shared" si="9"/>
        <v>0.76874999999999993</v>
      </c>
      <c r="Q10" s="147"/>
      <c r="R10" s="156">
        <f t="shared" si="10"/>
        <v>0.81041666666666667</v>
      </c>
      <c r="S10" s="151"/>
      <c r="V10" s="75">
        <v>9</v>
      </c>
      <c r="W10" s="75">
        <v>17</v>
      </c>
      <c r="X10" s="75">
        <v>0</v>
      </c>
    </row>
    <row r="11" spans="3:24" ht="15" customHeight="1" x14ac:dyDescent="0.15">
      <c r="C11" s="516"/>
      <c r="D11" s="260" t="s">
        <v>61</v>
      </c>
      <c r="E11" s="155" t="s">
        <v>93</v>
      </c>
      <c r="F11" s="149">
        <f t="shared" si="12"/>
        <v>0.39583333333333331</v>
      </c>
      <c r="G11" s="163">
        <f t="shared" si="0"/>
        <v>0.4375</v>
      </c>
      <c r="H11" s="149">
        <f t="shared" si="1"/>
        <v>0.47916666666666669</v>
      </c>
      <c r="I11" s="163">
        <f t="shared" si="2"/>
        <v>0.52083333333333337</v>
      </c>
      <c r="J11" s="149">
        <f t="shared" si="3"/>
        <v>0.5625</v>
      </c>
      <c r="K11" s="163">
        <f t="shared" si="4"/>
        <v>0.60416666666666663</v>
      </c>
      <c r="L11" s="163">
        <f t="shared" si="5"/>
        <v>0.64583333333333337</v>
      </c>
      <c r="M11" s="149">
        <f t="shared" si="6"/>
        <v>0.6875</v>
      </c>
      <c r="N11" s="155" t="s">
        <v>93</v>
      </c>
      <c r="O11" s="546" t="s">
        <v>8</v>
      </c>
      <c r="P11" s="163">
        <f t="shared" si="9"/>
        <v>0.77083333333333337</v>
      </c>
      <c r="Q11" s="509" t="s">
        <v>8</v>
      </c>
      <c r="R11" s="507" t="s">
        <v>8</v>
      </c>
      <c r="S11" s="508" t="s">
        <v>8</v>
      </c>
      <c r="V11" s="75">
        <v>9</v>
      </c>
      <c r="W11" s="75">
        <v>20</v>
      </c>
      <c r="X11" s="75">
        <v>0</v>
      </c>
    </row>
    <row r="12" spans="3:24" ht="15" customHeight="1" x14ac:dyDescent="0.15">
      <c r="C12" s="516"/>
      <c r="D12" s="261" t="s">
        <v>62</v>
      </c>
      <c r="E12" s="294">
        <f t="shared" si="11"/>
        <v>0.35486111111111113</v>
      </c>
      <c r="F12" s="148">
        <f t="shared" si="12"/>
        <v>0.39652777777777781</v>
      </c>
      <c r="G12" s="156">
        <f t="shared" si="0"/>
        <v>0.4381944444444445</v>
      </c>
      <c r="H12" s="148">
        <f t="shared" si="1"/>
        <v>0.47986111111111113</v>
      </c>
      <c r="I12" s="156">
        <f>TIME(V12+3,W12+10,X12)</f>
        <v>0.52152777777777781</v>
      </c>
      <c r="J12" s="148">
        <f t="shared" si="3"/>
        <v>0.56319444444444444</v>
      </c>
      <c r="K12" s="156">
        <f t="shared" si="4"/>
        <v>0.60486111111111118</v>
      </c>
      <c r="L12" s="156">
        <f t="shared" si="5"/>
        <v>0.64652777777777781</v>
      </c>
      <c r="M12" s="148">
        <f t="shared" si="6"/>
        <v>0.68819444444444444</v>
      </c>
      <c r="N12" s="156">
        <f t="shared" si="7"/>
        <v>0.72986111111111107</v>
      </c>
      <c r="O12" s="546"/>
      <c r="P12" s="156">
        <f t="shared" si="9"/>
        <v>0.7715277777777777</v>
      </c>
      <c r="Q12" s="548"/>
      <c r="R12" s="508"/>
      <c r="S12" s="508"/>
      <c r="V12" s="75">
        <v>9</v>
      </c>
      <c r="W12" s="75">
        <v>21</v>
      </c>
      <c r="X12" s="75">
        <v>0</v>
      </c>
    </row>
    <row r="13" spans="3:24" ht="15" customHeight="1" x14ac:dyDescent="0.15">
      <c r="C13" s="516"/>
      <c r="D13" s="260" t="s">
        <v>361</v>
      </c>
      <c r="E13" s="295">
        <f t="shared" si="11"/>
        <v>0.35625000000000001</v>
      </c>
      <c r="F13" s="149">
        <f t="shared" si="12"/>
        <v>0.3979166666666667</v>
      </c>
      <c r="G13" s="163">
        <f t="shared" si="0"/>
        <v>0.43958333333333338</v>
      </c>
      <c r="H13" s="149">
        <f t="shared" si="1"/>
        <v>0.48125000000000001</v>
      </c>
      <c r="I13" s="163">
        <f t="shared" si="2"/>
        <v>0.5229166666666667</v>
      </c>
      <c r="J13" s="149">
        <f t="shared" si="3"/>
        <v>0.56458333333333333</v>
      </c>
      <c r="K13" s="163">
        <f t="shared" si="4"/>
        <v>0.60625000000000007</v>
      </c>
      <c r="L13" s="163">
        <f t="shared" si="5"/>
        <v>0.6479166666666667</v>
      </c>
      <c r="M13" s="149">
        <f t="shared" si="6"/>
        <v>0.68958333333333333</v>
      </c>
      <c r="N13" s="163">
        <f t="shared" si="7"/>
        <v>0.73125000000000007</v>
      </c>
      <c r="O13" s="546"/>
      <c r="P13" s="163">
        <f t="shared" si="9"/>
        <v>0.7729166666666667</v>
      </c>
      <c r="Q13" s="548"/>
      <c r="R13" s="508"/>
      <c r="S13" s="508"/>
      <c r="V13" s="75">
        <v>9</v>
      </c>
      <c r="W13" s="75">
        <v>23</v>
      </c>
      <c r="X13" s="75">
        <v>0</v>
      </c>
    </row>
    <row r="14" spans="3:24" ht="15" customHeight="1" x14ac:dyDescent="0.15">
      <c r="C14" s="516"/>
      <c r="D14" s="261" t="s">
        <v>343</v>
      </c>
      <c r="E14" s="294">
        <f t="shared" si="11"/>
        <v>0.35694444444444445</v>
      </c>
      <c r="F14" s="148">
        <f t="shared" si="12"/>
        <v>0.39861111111111108</v>
      </c>
      <c r="G14" s="156">
        <f t="shared" si="0"/>
        <v>0.44027777777777777</v>
      </c>
      <c r="H14" s="148">
        <f t="shared" si="1"/>
        <v>0.48194444444444445</v>
      </c>
      <c r="I14" s="156">
        <f t="shared" si="2"/>
        <v>0.52361111111111114</v>
      </c>
      <c r="J14" s="148">
        <f t="shared" si="3"/>
        <v>0.56527777777777777</v>
      </c>
      <c r="K14" s="156">
        <f t="shared" si="4"/>
        <v>0.6069444444444444</v>
      </c>
      <c r="L14" s="156">
        <f t="shared" si="5"/>
        <v>0.64861111111111114</v>
      </c>
      <c r="M14" s="148">
        <f t="shared" si="6"/>
        <v>0.69027777777777777</v>
      </c>
      <c r="N14" s="156">
        <f t="shared" si="7"/>
        <v>0.7319444444444444</v>
      </c>
      <c r="O14" s="546"/>
      <c r="P14" s="156">
        <f t="shared" si="9"/>
        <v>0.77361111111111114</v>
      </c>
      <c r="Q14" s="548"/>
      <c r="R14" s="508"/>
      <c r="S14" s="508"/>
      <c r="V14" s="75">
        <v>9</v>
      </c>
      <c r="W14" s="75">
        <v>24</v>
      </c>
      <c r="X14" s="75">
        <v>0</v>
      </c>
    </row>
    <row r="15" spans="3:24" ht="15" customHeight="1" x14ac:dyDescent="0.15">
      <c r="C15" s="516"/>
      <c r="D15" s="260" t="s">
        <v>132</v>
      </c>
      <c r="E15" s="295">
        <f t="shared" si="11"/>
        <v>0.35833333333333334</v>
      </c>
      <c r="F15" s="149">
        <f t="shared" si="12"/>
        <v>0.39999999999999997</v>
      </c>
      <c r="G15" s="163">
        <f>TIME(V15+1,W15+10,X15)</f>
        <v>0.44166666666666665</v>
      </c>
      <c r="H15" s="149">
        <f t="shared" si="1"/>
        <v>0.48333333333333334</v>
      </c>
      <c r="I15" s="163">
        <f t="shared" si="2"/>
        <v>0.52500000000000002</v>
      </c>
      <c r="J15" s="149">
        <f t="shared" si="3"/>
        <v>0.56666666666666665</v>
      </c>
      <c r="K15" s="163">
        <f t="shared" si="4"/>
        <v>0.60833333333333328</v>
      </c>
      <c r="L15" s="163">
        <f t="shared" si="5"/>
        <v>0.65</v>
      </c>
      <c r="M15" s="149">
        <f t="shared" si="6"/>
        <v>0.69166666666666676</v>
      </c>
      <c r="N15" s="163">
        <f t="shared" si="7"/>
        <v>0.73333333333333339</v>
      </c>
      <c r="O15" s="546"/>
      <c r="P15" s="163">
        <f t="shared" si="9"/>
        <v>0.77500000000000002</v>
      </c>
      <c r="Q15" s="548"/>
      <c r="R15" s="508"/>
      <c r="S15" s="508"/>
      <c r="V15" s="75">
        <v>9</v>
      </c>
      <c r="W15" s="75">
        <v>26</v>
      </c>
      <c r="X15" s="75">
        <v>0</v>
      </c>
    </row>
    <row r="16" spans="3:24" ht="15" customHeight="1" x14ac:dyDescent="0.15">
      <c r="C16" s="516"/>
      <c r="D16" s="261" t="s">
        <v>126</v>
      </c>
      <c r="E16" s="294">
        <f t="shared" si="11"/>
        <v>0.35902777777777778</v>
      </c>
      <c r="F16" s="148">
        <f t="shared" si="12"/>
        <v>0.40069444444444446</v>
      </c>
      <c r="G16" s="156">
        <f t="shared" si="0"/>
        <v>0.44236111111111115</v>
      </c>
      <c r="H16" s="148">
        <f t="shared" si="1"/>
        <v>0.48402777777777778</v>
      </c>
      <c r="I16" s="156">
        <f t="shared" si="2"/>
        <v>0.52569444444444446</v>
      </c>
      <c r="J16" s="148">
        <f t="shared" si="3"/>
        <v>0.56736111111111109</v>
      </c>
      <c r="K16" s="156">
        <f t="shared" si="4"/>
        <v>0.60902777777777783</v>
      </c>
      <c r="L16" s="156">
        <f t="shared" si="5"/>
        <v>0.65069444444444446</v>
      </c>
      <c r="M16" s="148">
        <f t="shared" si="6"/>
        <v>0.69236111111111109</v>
      </c>
      <c r="N16" s="156">
        <f t="shared" si="7"/>
        <v>0.73402777777777783</v>
      </c>
      <c r="O16" s="546"/>
      <c r="P16" s="156">
        <f t="shared" si="9"/>
        <v>0.77569444444444446</v>
      </c>
      <c r="Q16" s="548"/>
      <c r="R16" s="508"/>
      <c r="S16" s="508"/>
      <c r="V16" s="75">
        <v>9</v>
      </c>
      <c r="W16" s="75">
        <v>27</v>
      </c>
      <c r="X16" s="75">
        <v>0</v>
      </c>
    </row>
    <row r="17" spans="3:24" ht="15" customHeight="1" x14ac:dyDescent="0.15">
      <c r="C17" s="516"/>
      <c r="D17" s="262" t="s">
        <v>425</v>
      </c>
      <c r="E17" s="295">
        <f t="shared" si="11"/>
        <v>0.36041666666666666</v>
      </c>
      <c r="F17" s="160">
        <f t="shared" si="12"/>
        <v>0.40208333333333335</v>
      </c>
      <c r="G17" s="164">
        <f t="shared" si="0"/>
        <v>0.44375000000000003</v>
      </c>
      <c r="H17" s="160">
        <f t="shared" si="1"/>
        <v>0.48541666666666666</v>
      </c>
      <c r="I17" s="164">
        <f t="shared" si="2"/>
        <v>0.52708333333333335</v>
      </c>
      <c r="J17" s="160">
        <f t="shared" si="3"/>
        <v>0.56874999999999998</v>
      </c>
      <c r="K17" s="164">
        <f t="shared" si="4"/>
        <v>0.61041666666666672</v>
      </c>
      <c r="L17" s="164">
        <f t="shared" si="5"/>
        <v>0.65208333333333335</v>
      </c>
      <c r="M17" s="160">
        <f t="shared" si="6"/>
        <v>0.69374999999999998</v>
      </c>
      <c r="N17" s="164">
        <f t="shared" si="7"/>
        <v>0.73541666666666661</v>
      </c>
      <c r="O17" s="547"/>
      <c r="P17" s="164">
        <f t="shared" si="9"/>
        <v>0.77708333333333324</v>
      </c>
      <c r="Q17" s="507"/>
      <c r="R17" s="508"/>
      <c r="S17" s="508"/>
      <c r="V17" s="75">
        <v>9</v>
      </c>
      <c r="W17" s="75">
        <v>29</v>
      </c>
      <c r="X17" s="75">
        <v>0</v>
      </c>
    </row>
    <row r="18" spans="3:24" ht="15" customHeight="1" x14ac:dyDescent="0.15">
      <c r="C18" s="516"/>
      <c r="D18" s="332" t="s">
        <v>427</v>
      </c>
      <c r="E18" s="294">
        <f t="shared" si="11"/>
        <v>0.36249999999999999</v>
      </c>
      <c r="F18" s="148">
        <f t="shared" si="12"/>
        <v>0.40416666666666662</v>
      </c>
      <c r="G18" s="156">
        <f t="shared" si="0"/>
        <v>0.4458333333333333</v>
      </c>
      <c r="H18" s="148">
        <f t="shared" si="1"/>
        <v>0.48749999999999999</v>
      </c>
      <c r="I18" s="156">
        <f t="shared" si="2"/>
        <v>0.52916666666666667</v>
      </c>
      <c r="J18" s="148">
        <f t="shared" si="3"/>
        <v>0.5708333333333333</v>
      </c>
      <c r="K18" s="156">
        <f t="shared" si="4"/>
        <v>0.61249999999999993</v>
      </c>
      <c r="L18" s="156">
        <f t="shared" si="5"/>
        <v>0.65416666666666667</v>
      </c>
      <c r="M18" s="148">
        <f t="shared" si="6"/>
        <v>0.6958333333333333</v>
      </c>
      <c r="N18" s="156">
        <f t="shared" si="7"/>
        <v>0.73749999999999993</v>
      </c>
      <c r="O18" s="549"/>
      <c r="P18" s="156">
        <f t="shared" si="9"/>
        <v>0.77916666666666667</v>
      </c>
      <c r="Q18" s="147"/>
      <c r="R18" s="153"/>
      <c r="S18" s="151"/>
      <c r="V18" s="75">
        <v>9</v>
      </c>
      <c r="W18" s="75">
        <v>32</v>
      </c>
      <c r="X18" s="75">
        <v>0</v>
      </c>
    </row>
    <row r="19" spans="3:24" ht="15" customHeight="1" x14ac:dyDescent="0.15">
      <c r="C19" s="516"/>
      <c r="D19" s="262" t="s">
        <v>426</v>
      </c>
      <c r="E19" s="295">
        <f t="shared" si="11"/>
        <v>0.36388888888888887</v>
      </c>
      <c r="F19" s="160">
        <f t="shared" si="12"/>
        <v>0.4055555555555555</v>
      </c>
      <c r="G19" s="164">
        <f t="shared" si="0"/>
        <v>0.44722222222222219</v>
      </c>
      <c r="H19" s="160">
        <f t="shared" si="1"/>
        <v>0.48888888888888887</v>
      </c>
      <c r="I19" s="164">
        <f t="shared" si="2"/>
        <v>0.53055555555555556</v>
      </c>
      <c r="J19" s="160">
        <f t="shared" si="3"/>
        <v>0.57222222222222219</v>
      </c>
      <c r="K19" s="164">
        <f t="shared" si="4"/>
        <v>0.61388888888888882</v>
      </c>
      <c r="L19" s="164">
        <f t="shared" si="5"/>
        <v>0.65555555555555556</v>
      </c>
      <c r="M19" s="160">
        <f t="shared" si="6"/>
        <v>0.6972222222222223</v>
      </c>
      <c r="N19" s="164">
        <f t="shared" si="7"/>
        <v>0.73888888888888893</v>
      </c>
      <c r="O19" s="550"/>
      <c r="P19" s="164">
        <f t="shared" si="9"/>
        <v>0.78055555555555556</v>
      </c>
      <c r="Q19" s="147"/>
      <c r="R19" s="153"/>
      <c r="S19" s="151"/>
      <c r="V19" s="75">
        <v>9</v>
      </c>
      <c r="W19" s="75">
        <v>34</v>
      </c>
      <c r="X19" s="75">
        <v>0</v>
      </c>
    </row>
    <row r="20" spans="3:24" ht="15" customHeight="1" x14ac:dyDescent="0.15">
      <c r="C20" s="517"/>
      <c r="D20" s="261" t="s">
        <v>7</v>
      </c>
      <c r="E20" s="294">
        <f t="shared" si="11"/>
        <v>0.36805555555555558</v>
      </c>
      <c r="F20" s="148">
        <f t="shared" si="12"/>
        <v>0.40972222222222227</v>
      </c>
      <c r="G20" s="156">
        <f t="shared" si="0"/>
        <v>0.4513888888888889</v>
      </c>
      <c r="H20" s="148">
        <f t="shared" si="1"/>
        <v>0.49305555555555558</v>
      </c>
      <c r="I20" s="156">
        <f t="shared" si="2"/>
        <v>0.53472222222222221</v>
      </c>
      <c r="J20" s="148">
        <f t="shared" si="3"/>
        <v>0.57638888888888895</v>
      </c>
      <c r="K20" s="156">
        <f t="shared" si="4"/>
        <v>0.61805555555555558</v>
      </c>
      <c r="L20" s="156">
        <f t="shared" si="5"/>
        <v>0.65972222222222221</v>
      </c>
      <c r="M20" s="148">
        <f t="shared" si="6"/>
        <v>0.70138888888888884</v>
      </c>
      <c r="N20" s="156">
        <f t="shared" si="7"/>
        <v>0.74305555555555547</v>
      </c>
      <c r="O20" s="550"/>
      <c r="P20" s="156">
        <f t="shared" si="9"/>
        <v>0.78472222222222221</v>
      </c>
      <c r="Q20" s="165"/>
      <c r="R20" s="154"/>
      <c r="S20" s="168"/>
      <c r="V20" s="75">
        <v>9</v>
      </c>
      <c r="W20" s="75">
        <v>40</v>
      </c>
      <c r="X20" s="75">
        <v>0</v>
      </c>
    </row>
    <row r="21" spans="3:24" ht="15" customHeight="1" x14ac:dyDescent="0.15">
      <c r="C21" s="135"/>
      <c r="D21" s="136" t="s">
        <v>385</v>
      </c>
      <c r="E21" s="136"/>
      <c r="F21" s="136"/>
      <c r="G21" s="136"/>
      <c r="H21" s="136"/>
      <c r="I21" s="136"/>
      <c r="J21" s="136"/>
      <c r="K21" s="136"/>
      <c r="L21" s="136"/>
      <c r="M21" s="136"/>
      <c r="N21" s="136"/>
      <c r="O21" s="136"/>
      <c r="P21" s="136"/>
      <c r="Q21" s="136"/>
      <c r="R21" s="136"/>
      <c r="S21" s="136"/>
      <c r="V21" s="39" t="s">
        <v>125</v>
      </c>
    </row>
    <row r="22" spans="3:24" ht="15" customHeight="1" x14ac:dyDescent="0.15">
      <c r="C22" s="135"/>
      <c r="D22" s="296" t="s">
        <v>394</v>
      </c>
      <c r="E22" s="137"/>
      <c r="F22" s="137"/>
      <c r="G22" s="137"/>
      <c r="H22" s="137"/>
      <c r="I22" s="137"/>
      <c r="J22" s="137"/>
      <c r="K22" s="137"/>
      <c r="L22" s="137"/>
      <c r="M22" s="137"/>
      <c r="N22" s="137"/>
      <c r="O22" s="137"/>
      <c r="P22" s="137"/>
      <c r="Q22" s="137"/>
      <c r="R22" s="137"/>
      <c r="S22" s="137"/>
      <c r="T22" s="40"/>
      <c r="U22" s="40"/>
    </row>
    <row r="23" spans="3:24" x14ac:dyDescent="0.15">
      <c r="C23" s="138"/>
      <c r="D23" s="137"/>
      <c r="E23" s="138"/>
      <c r="F23" s="138"/>
      <c r="G23" s="138"/>
      <c r="H23" s="138"/>
      <c r="I23" s="138"/>
      <c r="J23" s="138"/>
      <c r="K23" s="138"/>
      <c r="L23" s="138"/>
      <c r="M23" s="138"/>
      <c r="N23" s="138"/>
      <c r="O23" s="138"/>
      <c r="P23" s="138"/>
      <c r="Q23" s="138"/>
      <c r="R23" s="138"/>
      <c r="S23" s="138"/>
      <c r="T23" s="39"/>
      <c r="U23" s="39"/>
    </row>
    <row r="25" spans="3:24" ht="15" customHeight="1" thickBot="1" x14ac:dyDescent="0.2">
      <c r="C25" s="1"/>
      <c r="D25" s="13" t="s">
        <v>54</v>
      </c>
      <c r="E25" s="1"/>
      <c r="F25" s="1"/>
      <c r="G25" s="1"/>
      <c r="H25" s="1"/>
      <c r="I25" s="1"/>
      <c r="J25" s="1"/>
      <c r="K25" s="1"/>
      <c r="L25" s="1"/>
      <c r="M25" s="1"/>
      <c r="N25" s="1"/>
      <c r="O25" s="1"/>
      <c r="P25" s="1"/>
      <c r="Q25" s="1"/>
      <c r="R25" s="1"/>
      <c r="S25" s="1"/>
      <c r="T25" s="1"/>
      <c r="U25" s="1"/>
    </row>
    <row r="26" spans="3:24" ht="15" customHeight="1" x14ac:dyDescent="0.15">
      <c r="C26" s="537" t="s">
        <v>55</v>
      </c>
      <c r="D26" s="88" t="s">
        <v>1</v>
      </c>
      <c r="E26" s="36" t="s">
        <v>93</v>
      </c>
      <c r="F26" s="36" t="s">
        <v>93</v>
      </c>
      <c r="G26" s="37">
        <v>0.41666666666666669</v>
      </c>
      <c r="H26" s="37">
        <v>0.45833333333333331</v>
      </c>
      <c r="I26" s="37">
        <v>0.5</v>
      </c>
      <c r="J26" s="37">
        <v>0.54861111111111105</v>
      </c>
      <c r="K26" s="37">
        <v>0.59027777777777779</v>
      </c>
      <c r="L26" s="37">
        <v>0.63194444444444442</v>
      </c>
      <c r="M26" s="37">
        <v>0.67361111111111116</v>
      </c>
      <c r="N26" s="37">
        <v>0.71527777777777779</v>
      </c>
      <c r="O26" s="37"/>
      <c r="P26" s="37">
        <v>7.7569444444444438</v>
      </c>
      <c r="Q26" s="37"/>
      <c r="R26" s="37">
        <v>0.79861111111111116</v>
      </c>
      <c r="S26" s="38">
        <v>0.83680555555555547</v>
      </c>
    </row>
    <row r="27" spans="3:24" ht="15" customHeight="1" x14ac:dyDescent="0.15">
      <c r="C27" s="538"/>
      <c r="D27" s="99" t="s">
        <v>57</v>
      </c>
      <c r="E27" s="100" t="s">
        <v>120</v>
      </c>
      <c r="F27" s="100">
        <v>0.38055555555555554</v>
      </c>
      <c r="G27" s="100">
        <v>0.42222222222222222</v>
      </c>
      <c r="H27" s="100">
        <v>0.46388888888888885</v>
      </c>
      <c r="I27" s="100">
        <v>0.50555555555555554</v>
      </c>
      <c r="J27" s="100">
        <v>0.5541666666666667</v>
      </c>
      <c r="K27" s="100">
        <v>0.59583333333333333</v>
      </c>
      <c r="L27" s="100">
        <v>0.63750000000000007</v>
      </c>
      <c r="M27" s="100">
        <v>0.6791666666666667</v>
      </c>
      <c r="N27" s="100">
        <v>0.72083333333333333</v>
      </c>
      <c r="O27" s="100"/>
      <c r="P27" s="100">
        <v>0.76250000000000007</v>
      </c>
      <c r="Q27" s="100"/>
      <c r="R27" s="100">
        <v>0.8041666666666667</v>
      </c>
      <c r="S27" s="510" t="s">
        <v>8</v>
      </c>
    </row>
    <row r="28" spans="3:24" ht="15" customHeight="1" x14ac:dyDescent="0.15">
      <c r="C28" s="538"/>
      <c r="D28" s="94" t="s">
        <v>56</v>
      </c>
      <c r="E28" s="333" t="s">
        <v>121</v>
      </c>
      <c r="F28" s="333">
        <v>0.38194444444444442</v>
      </c>
      <c r="G28" s="333">
        <v>0.4236111111111111</v>
      </c>
      <c r="H28" s="333">
        <v>0.46527777777777773</v>
      </c>
      <c r="I28" s="333">
        <v>0.50694444444444442</v>
      </c>
      <c r="J28" s="333">
        <v>0.55555555555555558</v>
      </c>
      <c r="K28" s="333">
        <v>0.59722222222222221</v>
      </c>
      <c r="L28" s="333">
        <v>0.63888888888888895</v>
      </c>
      <c r="M28" s="333">
        <v>0.68055555555555547</v>
      </c>
      <c r="N28" s="333">
        <v>0.72222222222222221</v>
      </c>
      <c r="O28" s="333"/>
      <c r="P28" s="333">
        <v>0.76388888888888884</v>
      </c>
      <c r="Q28" s="333"/>
      <c r="R28" s="333">
        <v>0.80555555555555547</v>
      </c>
      <c r="S28" s="511"/>
    </row>
    <row r="29" spans="3:24" ht="15" customHeight="1" x14ac:dyDescent="0.15">
      <c r="C29" s="538"/>
      <c r="D29" s="99" t="s">
        <v>58</v>
      </c>
      <c r="E29" s="100" t="s">
        <v>122</v>
      </c>
      <c r="F29" s="100">
        <v>0.3833333333333333</v>
      </c>
      <c r="G29" s="100">
        <v>0.42499999999999999</v>
      </c>
      <c r="H29" s="100">
        <v>0.46666666666666662</v>
      </c>
      <c r="I29" s="100">
        <v>0.5083333333333333</v>
      </c>
      <c r="J29" s="100">
        <v>0.55694444444444446</v>
      </c>
      <c r="K29" s="100">
        <v>0.59861111111111109</v>
      </c>
      <c r="L29" s="100">
        <v>0.64027777777777783</v>
      </c>
      <c r="M29" s="100">
        <v>0.68194444444444446</v>
      </c>
      <c r="N29" s="100">
        <v>0.72361111111111109</v>
      </c>
      <c r="O29" s="100"/>
      <c r="P29" s="100">
        <v>0.76527777777777783</v>
      </c>
      <c r="Q29" s="100"/>
      <c r="R29" s="100">
        <v>0.80694444444444446</v>
      </c>
      <c r="S29" s="511"/>
    </row>
    <row r="30" spans="3:24" ht="15" customHeight="1" x14ac:dyDescent="0.15">
      <c r="C30" s="538"/>
      <c r="D30" s="94" t="s">
        <v>59</v>
      </c>
      <c r="E30" s="333" t="s">
        <v>123</v>
      </c>
      <c r="F30" s="333">
        <v>0.38541666666666669</v>
      </c>
      <c r="G30" s="333">
        <v>0.42708333333333331</v>
      </c>
      <c r="H30" s="333">
        <v>0.46875</v>
      </c>
      <c r="I30" s="333">
        <v>0.51041666666666663</v>
      </c>
      <c r="J30" s="333">
        <v>0.55902777777777779</v>
      </c>
      <c r="K30" s="333">
        <v>0.60069444444444442</v>
      </c>
      <c r="L30" s="333">
        <v>0.64236111111111105</v>
      </c>
      <c r="M30" s="333">
        <v>0.68402777777777779</v>
      </c>
      <c r="N30" s="333">
        <v>0.72569444444444453</v>
      </c>
      <c r="O30" s="333"/>
      <c r="P30" s="333">
        <v>0.76736111111111116</v>
      </c>
      <c r="Q30" s="333"/>
      <c r="R30" s="333">
        <v>0.80902777777777779</v>
      </c>
      <c r="S30" s="511"/>
    </row>
    <row r="31" spans="3:24" ht="15" customHeight="1" x14ac:dyDescent="0.15">
      <c r="C31" s="538"/>
      <c r="D31" s="99" t="s">
        <v>60</v>
      </c>
      <c r="E31" s="100" t="s">
        <v>124</v>
      </c>
      <c r="F31" s="100">
        <v>0.38680555555555557</v>
      </c>
      <c r="G31" s="100">
        <v>0.4284722222222222</v>
      </c>
      <c r="H31" s="100">
        <v>0.47013888888888888</v>
      </c>
      <c r="I31" s="100">
        <v>0.51180555555555551</v>
      </c>
      <c r="J31" s="100">
        <v>0.56041666666666667</v>
      </c>
      <c r="K31" s="100">
        <v>0.6020833333333333</v>
      </c>
      <c r="L31" s="100">
        <v>0.64374999999999993</v>
      </c>
      <c r="M31" s="100">
        <v>0.68541666666666667</v>
      </c>
      <c r="N31" s="100">
        <v>0.7270833333333333</v>
      </c>
      <c r="O31" s="100"/>
      <c r="P31" s="100">
        <v>0.76874999999999993</v>
      </c>
      <c r="Q31" s="100"/>
      <c r="R31" s="100">
        <v>0.81041666666666667</v>
      </c>
      <c r="S31" s="511"/>
    </row>
    <row r="32" spans="3:24" ht="15" customHeight="1" x14ac:dyDescent="0.15">
      <c r="C32" s="538"/>
      <c r="D32" s="94" t="s">
        <v>61</v>
      </c>
      <c r="E32" s="540"/>
      <c r="F32" s="333">
        <v>0.3888888888888889</v>
      </c>
      <c r="G32" s="333">
        <v>0.43055555555555558</v>
      </c>
      <c r="H32" s="333">
        <v>0.47222222222222227</v>
      </c>
      <c r="I32" s="333">
        <v>0.51388888888888895</v>
      </c>
      <c r="J32" s="333">
        <v>0.5625</v>
      </c>
      <c r="K32" s="333">
        <v>0.60416666666666663</v>
      </c>
      <c r="L32" s="333">
        <v>0.64583333333333337</v>
      </c>
      <c r="M32" s="333">
        <v>0.6875</v>
      </c>
      <c r="N32" s="7" t="s">
        <v>93</v>
      </c>
      <c r="O32" s="7"/>
      <c r="P32" s="333">
        <v>0.77083333333333337</v>
      </c>
      <c r="Q32" s="109"/>
      <c r="R32" s="523" t="s">
        <v>8</v>
      </c>
      <c r="S32" s="511"/>
    </row>
    <row r="33" spans="3:21" ht="15" customHeight="1" x14ac:dyDescent="0.15">
      <c r="C33" s="538"/>
      <c r="D33" s="101" t="s">
        <v>62</v>
      </c>
      <c r="E33" s="541"/>
      <c r="F33" s="100">
        <v>0.38958333333333334</v>
      </c>
      <c r="G33" s="100">
        <v>0.43124999999999997</v>
      </c>
      <c r="H33" s="100">
        <v>0.47291666666666665</v>
      </c>
      <c r="I33" s="100">
        <v>0.51458333333333328</v>
      </c>
      <c r="J33" s="100">
        <v>0.56319444444444444</v>
      </c>
      <c r="K33" s="100">
        <v>0.60486111111111118</v>
      </c>
      <c r="L33" s="100">
        <v>0.64652777777777781</v>
      </c>
      <c r="M33" s="100">
        <v>0.68819444444444444</v>
      </c>
      <c r="N33" s="100">
        <v>0.72986111111111107</v>
      </c>
      <c r="O33" s="100"/>
      <c r="P33" s="100">
        <v>0.7715277777777777</v>
      </c>
      <c r="Q33" s="110"/>
      <c r="R33" s="524"/>
      <c r="S33" s="511"/>
    </row>
    <row r="34" spans="3:21" ht="15" customHeight="1" x14ac:dyDescent="0.15">
      <c r="C34" s="538"/>
      <c r="D34" s="87" t="s">
        <v>63</v>
      </c>
      <c r="E34" s="541"/>
      <c r="F34" s="10">
        <v>0.39097222222222222</v>
      </c>
      <c r="G34" s="10">
        <v>0.43263888888888885</v>
      </c>
      <c r="H34" s="10">
        <v>0.47430555555555554</v>
      </c>
      <c r="I34" s="10">
        <v>0.51597222222222217</v>
      </c>
      <c r="J34" s="10">
        <v>0.56458333333333333</v>
      </c>
      <c r="K34" s="10">
        <v>0.60625000000000007</v>
      </c>
      <c r="L34" s="10">
        <v>0.6479166666666667</v>
      </c>
      <c r="M34" s="10">
        <v>0.68958333333333333</v>
      </c>
      <c r="N34" s="10">
        <v>0.73125000000000007</v>
      </c>
      <c r="O34" s="10"/>
      <c r="P34" s="10">
        <v>0.7729166666666667</v>
      </c>
      <c r="Q34" s="108"/>
      <c r="R34" s="524"/>
      <c r="S34" s="511"/>
    </row>
    <row r="35" spans="3:21" ht="15" customHeight="1" x14ac:dyDescent="0.15">
      <c r="C35" s="538"/>
      <c r="D35" s="101" t="s">
        <v>320</v>
      </c>
      <c r="E35" s="541"/>
      <c r="F35" s="100">
        <v>0.39166666666666666</v>
      </c>
      <c r="G35" s="100">
        <v>0.43333333333333335</v>
      </c>
      <c r="H35" s="100">
        <v>0.47500000000000003</v>
      </c>
      <c r="I35" s="100">
        <v>0.51666666666666672</v>
      </c>
      <c r="J35" s="100">
        <v>0.56527777777777777</v>
      </c>
      <c r="K35" s="100">
        <v>0.6069444444444444</v>
      </c>
      <c r="L35" s="100">
        <v>0.64861111111111114</v>
      </c>
      <c r="M35" s="100">
        <v>0.69027777777777777</v>
      </c>
      <c r="N35" s="100">
        <v>0.7319444444444444</v>
      </c>
      <c r="O35" s="100"/>
      <c r="P35" s="100">
        <v>0.77361111111111114</v>
      </c>
      <c r="Q35" s="110"/>
      <c r="R35" s="524"/>
      <c r="S35" s="511"/>
    </row>
    <row r="36" spans="3:21" ht="15" customHeight="1" x14ac:dyDescent="0.15">
      <c r="C36" s="538"/>
      <c r="D36" s="94" t="s">
        <v>132</v>
      </c>
      <c r="E36" s="541"/>
      <c r="F36" s="333">
        <v>0.39305555555555555</v>
      </c>
      <c r="G36" s="333">
        <v>0.43472222222222223</v>
      </c>
      <c r="H36" s="333">
        <v>0.47638888888888892</v>
      </c>
      <c r="I36" s="333">
        <v>0.5180555555555556</v>
      </c>
      <c r="J36" s="333">
        <v>0.56666666666666665</v>
      </c>
      <c r="K36" s="333">
        <v>0.60833333333333328</v>
      </c>
      <c r="L36" s="333">
        <v>0.65</v>
      </c>
      <c r="M36" s="333">
        <v>0.69166666666666676</v>
      </c>
      <c r="N36" s="333">
        <v>0.73333333333333339</v>
      </c>
      <c r="O36" s="333"/>
      <c r="P36" s="333">
        <v>0.77500000000000002</v>
      </c>
      <c r="Q36" s="107"/>
      <c r="R36" s="524"/>
      <c r="S36" s="511"/>
    </row>
    <row r="37" spans="3:21" ht="15" customHeight="1" x14ac:dyDescent="0.15">
      <c r="C37" s="538"/>
      <c r="D37" s="99" t="s">
        <v>126</v>
      </c>
      <c r="E37" s="541"/>
      <c r="F37" s="100">
        <v>0.39374999999999999</v>
      </c>
      <c r="G37" s="100">
        <v>0.43541666666666662</v>
      </c>
      <c r="H37" s="100">
        <v>0.4770833333333333</v>
      </c>
      <c r="I37" s="100">
        <v>0.51874999999999993</v>
      </c>
      <c r="J37" s="100">
        <v>0.56736111111111109</v>
      </c>
      <c r="K37" s="100">
        <v>0.60902777777777783</v>
      </c>
      <c r="L37" s="100">
        <v>0.65069444444444446</v>
      </c>
      <c r="M37" s="100">
        <v>0.69236111111111109</v>
      </c>
      <c r="N37" s="100">
        <v>0.73402777777777783</v>
      </c>
      <c r="O37" s="100"/>
      <c r="P37" s="100">
        <v>0.77569444444444446</v>
      </c>
      <c r="Q37" s="110"/>
      <c r="R37" s="524"/>
      <c r="S37" s="511"/>
    </row>
    <row r="38" spans="3:21" ht="15" customHeight="1" x14ac:dyDescent="0.15">
      <c r="C38" s="538"/>
      <c r="D38" s="98" t="s">
        <v>242</v>
      </c>
      <c r="E38" s="541"/>
      <c r="F38" s="10">
        <v>0.39513888888888887</v>
      </c>
      <c r="G38" s="10">
        <v>0.4368055555555555</v>
      </c>
      <c r="H38" s="10">
        <v>0.47847222222222219</v>
      </c>
      <c r="I38" s="10">
        <v>0.52013888888888882</v>
      </c>
      <c r="J38" s="10">
        <v>0.56874999999999998</v>
      </c>
      <c r="K38" s="10">
        <v>0.61041666666666672</v>
      </c>
      <c r="L38" s="10">
        <v>0.65208333333333335</v>
      </c>
      <c r="M38" s="10">
        <v>0.69374999999999998</v>
      </c>
      <c r="N38" s="10">
        <v>0.73541666666666661</v>
      </c>
      <c r="O38" s="10"/>
      <c r="P38" s="10">
        <v>0.77708333333333324</v>
      </c>
      <c r="Q38" s="108"/>
      <c r="R38" s="524"/>
      <c r="S38" s="511"/>
    </row>
    <row r="39" spans="3:21" ht="15" customHeight="1" x14ac:dyDescent="0.15">
      <c r="C39" s="538"/>
      <c r="D39" s="99" t="s">
        <v>64</v>
      </c>
      <c r="E39" s="541"/>
      <c r="F39" s="100">
        <v>0.3972222222222222</v>
      </c>
      <c r="G39" s="100">
        <v>0.43888888888888888</v>
      </c>
      <c r="H39" s="100">
        <v>0.48055555555555557</v>
      </c>
      <c r="I39" s="100">
        <v>0.52222222222222225</v>
      </c>
      <c r="J39" s="100">
        <v>0.5708333333333333</v>
      </c>
      <c r="K39" s="100">
        <v>0.61249999999999993</v>
      </c>
      <c r="L39" s="100">
        <v>0.65416666666666667</v>
      </c>
      <c r="M39" s="100">
        <v>0.6958333333333333</v>
      </c>
      <c r="N39" s="100">
        <v>0.73749999999999993</v>
      </c>
      <c r="O39" s="100"/>
      <c r="P39" s="100">
        <v>0.77916666666666667</v>
      </c>
      <c r="Q39" s="110"/>
      <c r="R39" s="524"/>
      <c r="S39" s="511"/>
    </row>
    <row r="40" spans="3:21" ht="15" customHeight="1" x14ac:dyDescent="0.15">
      <c r="C40" s="538"/>
      <c r="D40" s="87" t="s">
        <v>133</v>
      </c>
      <c r="E40" s="542"/>
      <c r="F40" s="10">
        <v>0.39861111111111108</v>
      </c>
      <c r="G40" s="10">
        <v>0.44027777777777777</v>
      </c>
      <c r="H40" s="10">
        <v>0.48194444444444445</v>
      </c>
      <c r="I40" s="10">
        <v>0.52361111111111114</v>
      </c>
      <c r="J40" s="10">
        <v>0.57222222222222219</v>
      </c>
      <c r="K40" s="10">
        <v>0.61388888888888882</v>
      </c>
      <c r="L40" s="10">
        <v>0.65555555555555556</v>
      </c>
      <c r="M40" s="10">
        <v>0.6972222222222223</v>
      </c>
      <c r="N40" s="10">
        <v>0.73888888888888893</v>
      </c>
      <c r="O40" s="10"/>
      <c r="P40" s="10">
        <v>0.78055555555555556</v>
      </c>
      <c r="Q40" s="108"/>
      <c r="R40" s="524"/>
      <c r="S40" s="511"/>
    </row>
    <row r="41" spans="3:21" ht="15" customHeight="1" thickBot="1" x14ac:dyDescent="0.2">
      <c r="C41" s="539"/>
      <c r="D41" s="102" t="s">
        <v>7</v>
      </c>
      <c r="E41" s="100">
        <v>0.3611111111111111</v>
      </c>
      <c r="F41" s="103">
        <v>0.40277777777777773</v>
      </c>
      <c r="G41" s="103">
        <v>0.44444444444444442</v>
      </c>
      <c r="H41" s="103">
        <v>0.4861111111111111</v>
      </c>
      <c r="I41" s="103">
        <v>0.52777777777777779</v>
      </c>
      <c r="J41" s="103">
        <v>0.57638888888888895</v>
      </c>
      <c r="K41" s="103">
        <v>0.61805555555555558</v>
      </c>
      <c r="L41" s="103">
        <v>0.65972222222222221</v>
      </c>
      <c r="M41" s="103">
        <v>0.70138888888888884</v>
      </c>
      <c r="N41" s="103">
        <v>0.74305555555555547</v>
      </c>
      <c r="O41" s="103"/>
      <c r="P41" s="103">
        <v>0.78472222222222221</v>
      </c>
      <c r="Q41" s="110"/>
      <c r="R41" s="543"/>
      <c r="S41" s="512"/>
    </row>
    <row r="42" spans="3:21" ht="15" customHeight="1" x14ac:dyDescent="0.15">
      <c r="C42" s="34"/>
      <c r="D42" s="39" t="s">
        <v>319</v>
      </c>
      <c r="E42" s="39"/>
      <c r="F42" s="39"/>
      <c r="G42" s="39"/>
      <c r="H42" s="39"/>
      <c r="I42" s="39"/>
      <c r="J42" s="39"/>
      <c r="K42" s="39"/>
      <c r="L42" s="39"/>
      <c r="M42" s="39"/>
      <c r="N42" s="39"/>
      <c r="O42" s="39"/>
      <c r="P42" s="39"/>
      <c r="Q42" s="39"/>
      <c r="R42" s="39"/>
      <c r="S42" s="39"/>
    </row>
    <row r="43" spans="3:21" ht="15" customHeight="1" x14ac:dyDescent="0.15">
      <c r="C43" s="34"/>
      <c r="D43" s="31" t="s">
        <v>153</v>
      </c>
      <c r="E43" s="31"/>
      <c r="F43" s="31"/>
      <c r="G43" s="31"/>
      <c r="H43" s="31"/>
      <c r="I43" s="31"/>
      <c r="J43" s="31"/>
      <c r="K43" s="31"/>
      <c r="L43" s="31"/>
      <c r="M43" s="31"/>
      <c r="N43" s="31"/>
      <c r="O43" s="31"/>
      <c r="P43" s="31"/>
      <c r="Q43" s="31"/>
      <c r="R43" s="31"/>
      <c r="S43" s="31"/>
      <c r="T43" s="40"/>
      <c r="U43" s="40"/>
    </row>
    <row r="44" spans="3:21" x14ac:dyDescent="0.15">
      <c r="D44" s="31" t="s">
        <v>154</v>
      </c>
      <c r="T44" s="39"/>
      <c r="U44" s="39"/>
    </row>
    <row r="45" spans="3:21" x14ac:dyDescent="0.15">
      <c r="T45" s="31"/>
      <c r="U45" s="31"/>
    </row>
  </sheetData>
  <mergeCells count="11">
    <mergeCell ref="C26:C41"/>
    <mergeCell ref="S27:S41"/>
    <mergeCell ref="E32:E40"/>
    <mergeCell ref="R32:R41"/>
    <mergeCell ref="E3:E4"/>
    <mergeCell ref="C5:C20"/>
    <mergeCell ref="O11:O17"/>
    <mergeCell ref="Q11:Q17"/>
    <mergeCell ref="R11:R17"/>
    <mergeCell ref="S11:S17"/>
    <mergeCell ref="O18:O20"/>
  </mergeCells>
  <phoneticPr fontId="5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X45"/>
  <sheetViews>
    <sheetView showGridLines="0" workbookViewId="0">
      <selection activeCell="D21" sqref="D21"/>
    </sheetView>
  </sheetViews>
  <sheetFormatPr defaultRowHeight="13.5" x14ac:dyDescent="0.15"/>
  <cols>
    <col min="2" max="2" width="1.375" customWidth="1"/>
    <col min="3" max="3" width="5.625" customWidth="1"/>
    <col min="4" max="4" width="23.125" customWidth="1"/>
    <col min="5" max="21" width="5.625" customWidth="1"/>
  </cols>
  <sheetData>
    <row r="2" spans="3:24" ht="15" customHeight="1" x14ac:dyDescent="0.15">
      <c r="C2" s="132"/>
      <c r="D2" s="133" t="s">
        <v>54</v>
      </c>
      <c r="E2" s="132"/>
      <c r="F2" s="132"/>
      <c r="G2" s="132"/>
      <c r="H2" s="132"/>
      <c r="I2" s="132"/>
      <c r="J2" s="132"/>
      <c r="K2" s="132"/>
      <c r="L2" s="132"/>
      <c r="M2" s="132"/>
      <c r="N2" s="132"/>
      <c r="O2" s="132"/>
      <c r="P2" s="132"/>
      <c r="Q2" s="132"/>
      <c r="R2" s="132"/>
      <c r="S2" s="132"/>
      <c r="T2" s="1"/>
      <c r="U2" s="1"/>
    </row>
    <row r="3" spans="3:24" ht="15" customHeight="1" x14ac:dyDescent="0.15">
      <c r="C3" s="144"/>
      <c r="D3" s="152" t="s">
        <v>345</v>
      </c>
      <c r="E3" s="544" t="s">
        <v>421</v>
      </c>
      <c r="F3" s="158" t="s">
        <v>362</v>
      </c>
      <c r="G3" s="161" t="s">
        <v>362</v>
      </c>
      <c r="H3" s="158" t="s">
        <v>362</v>
      </c>
      <c r="I3" s="161" t="s">
        <v>362</v>
      </c>
      <c r="J3" s="158" t="s">
        <v>362</v>
      </c>
      <c r="K3" s="161" t="s">
        <v>362</v>
      </c>
      <c r="L3" s="161" t="s">
        <v>362</v>
      </c>
      <c r="M3" s="158" t="s">
        <v>362</v>
      </c>
      <c r="N3" s="161" t="s">
        <v>362</v>
      </c>
      <c r="O3" s="158"/>
      <c r="P3" s="161" t="s">
        <v>362</v>
      </c>
      <c r="Q3" s="158"/>
      <c r="R3" s="161" t="s">
        <v>362</v>
      </c>
      <c r="S3" s="161" t="s">
        <v>362</v>
      </c>
      <c r="T3" s="1"/>
      <c r="U3" s="1"/>
    </row>
    <row r="4" spans="3:24" ht="15" customHeight="1" x14ac:dyDescent="0.15">
      <c r="C4" s="145"/>
      <c r="D4" s="169" t="s">
        <v>344</v>
      </c>
      <c r="E4" s="545"/>
      <c r="F4" s="170" t="s">
        <v>362</v>
      </c>
      <c r="G4" s="171" t="s">
        <v>362</v>
      </c>
      <c r="H4" s="170" t="s">
        <v>362</v>
      </c>
      <c r="I4" s="171" t="s">
        <v>362</v>
      </c>
      <c r="J4" s="170" t="s">
        <v>362</v>
      </c>
      <c r="K4" s="171" t="s">
        <v>362</v>
      </c>
      <c r="L4" s="171" t="s">
        <v>362</v>
      </c>
      <c r="M4" s="170" t="s">
        <v>362</v>
      </c>
      <c r="N4" s="171" t="s">
        <v>362</v>
      </c>
      <c r="O4" s="170" t="s">
        <v>362</v>
      </c>
      <c r="P4" s="171"/>
      <c r="Q4" s="170" t="s">
        <v>362</v>
      </c>
      <c r="R4" s="162"/>
      <c r="S4" s="162"/>
      <c r="T4" s="1"/>
      <c r="U4" s="1"/>
      <c r="V4" s="282" t="s">
        <v>391</v>
      </c>
      <c r="W4" s="282" t="s">
        <v>386</v>
      </c>
      <c r="X4" s="282" t="s">
        <v>387</v>
      </c>
    </row>
    <row r="5" spans="3:24" ht="15" customHeight="1" x14ac:dyDescent="0.15">
      <c r="C5" s="516" t="s">
        <v>55</v>
      </c>
      <c r="D5" s="260" t="s">
        <v>1</v>
      </c>
      <c r="E5" s="155" t="s">
        <v>93</v>
      </c>
      <c r="F5" s="159" t="s">
        <v>93</v>
      </c>
      <c r="G5" s="163">
        <f>TIME(V5+1,W5+10,X5)</f>
        <v>0.4236111111111111</v>
      </c>
      <c r="H5" s="149">
        <f>TIME(V5+2,W5+10,X5)</f>
        <v>0.46527777777777773</v>
      </c>
      <c r="I5" s="163">
        <f>TIME(V5+3,W5+10,X5)</f>
        <v>0.50694444444444442</v>
      </c>
      <c r="J5" s="149">
        <f>TIME(V5+4,W5+10,X5)</f>
        <v>0.54861111111111105</v>
      </c>
      <c r="K5" s="163">
        <f>TIME(V5+5,W5+10,X5)</f>
        <v>0.59027777777777779</v>
      </c>
      <c r="L5" s="163">
        <f>TIME(V5+6,W5+10,X5)</f>
        <v>0.63194444444444442</v>
      </c>
      <c r="M5" s="149">
        <f>TIME(V5+7,W5+10,X5)</f>
        <v>0.67361111111111116</v>
      </c>
      <c r="N5" s="163">
        <f>TIME(V5+8,W5+10,X5)</f>
        <v>0.71527777777777779</v>
      </c>
      <c r="O5" s="149">
        <f>TIME(V5+8,W5+10,X5)</f>
        <v>0.71527777777777779</v>
      </c>
      <c r="P5" s="163">
        <f>TIME(V5+9,W5+10,X5)</f>
        <v>0.75694444444444453</v>
      </c>
      <c r="Q5" s="288">
        <f>TIME(V5+9,W5+10,X5)</f>
        <v>0.75694444444444453</v>
      </c>
      <c r="R5" s="163">
        <f>TIME(V5+10,W5+10,X5)</f>
        <v>0.79861111111111116</v>
      </c>
      <c r="S5" s="167">
        <f>TIME(V5+11,W5+10,X5)</f>
        <v>0.84027777777777779</v>
      </c>
      <c r="V5" s="75">
        <v>9</v>
      </c>
      <c r="W5" s="75">
        <v>0</v>
      </c>
      <c r="X5" s="75">
        <v>0</v>
      </c>
    </row>
    <row r="6" spans="3:24" ht="15" customHeight="1" x14ac:dyDescent="0.15">
      <c r="C6" s="516"/>
      <c r="D6" s="261" t="s">
        <v>57</v>
      </c>
      <c r="E6" s="372">
        <f>TIME(V5-1,W6+10,X5)</f>
        <v>0.34583333333333338</v>
      </c>
      <c r="F6" s="148">
        <f>TIME(V6,W6+10,X6)</f>
        <v>0.38750000000000001</v>
      </c>
      <c r="G6" s="156">
        <f t="shared" ref="G6:G20" si="0">TIME(V6+1,W6+10,X6)</f>
        <v>0.4291666666666667</v>
      </c>
      <c r="H6" s="148">
        <f t="shared" ref="H6:H20" si="1">TIME(V6+2,W6+10,X6)</f>
        <v>0.47083333333333338</v>
      </c>
      <c r="I6" s="156">
        <f t="shared" ref="I6:I20" si="2">TIME(V6+3,W6+10,X6)</f>
        <v>0.51250000000000007</v>
      </c>
      <c r="J6" s="148">
        <f t="shared" ref="J6:J20" si="3">TIME(V6+4,W6+10,X6)</f>
        <v>0.5541666666666667</v>
      </c>
      <c r="K6" s="156">
        <f t="shared" ref="K6:K20" si="4">TIME(V6+5,W6+10,X6)</f>
        <v>0.59583333333333333</v>
      </c>
      <c r="L6" s="156">
        <f t="shared" ref="L6:L20" si="5">TIME(V6+6,W6+10,X6)</f>
        <v>0.63750000000000007</v>
      </c>
      <c r="M6" s="148">
        <f t="shared" ref="M6:M20" si="6">TIME(V6+7,W6+10,X6)</f>
        <v>0.6791666666666667</v>
      </c>
      <c r="N6" s="156">
        <f t="shared" ref="N6:N20" si="7">TIME(V6+8,W6+10,X6)</f>
        <v>0.72083333333333333</v>
      </c>
      <c r="O6" s="148">
        <f t="shared" ref="O6:O10" si="8">TIME(V6+8,W6+10,X6)</f>
        <v>0.72083333333333333</v>
      </c>
      <c r="P6" s="156">
        <f t="shared" ref="P6:P20" si="9">TIME(V6+9,W6+10,X6)</f>
        <v>0.76250000000000007</v>
      </c>
      <c r="Q6" s="166"/>
      <c r="R6" s="156">
        <f t="shared" ref="R6:R10" si="10">TIME(V6+10,W6+10,X6)</f>
        <v>0.8041666666666667</v>
      </c>
      <c r="S6" s="150"/>
      <c r="V6" s="75">
        <v>9</v>
      </c>
      <c r="W6" s="75">
        <v>8</v>
      </c>
      <c r="X6" s="75">
        <v>0</v>
      </c>
    </row>
    <row r="7" spans="3:24" ht="15" customHeight="1" x14ac:dyDescent="0.15">
      <c r="C7" s="516"/>
      <c r="D7" s="260" t="s">
        <v>360</v>
      </c>
      <c r="E7" s="373">
        <f t="shared" ref="E7:E9" si="11">TIME(V6-1,W7+10,X6)</f>
        <v>0.34722222222222227</v>
      </c>
      <c r="F7" s="149">
        <f t="shared" ref="F7:F20" si="12">TIME(V7,W7+10,X6)</f>
        <v>0.3888888888888889</v>
      </c>
      <c r="G7" s="163">
        <f t="shared" si="0"/>
        <v>0.43055555555555558</v>
      </c>
      <c r="H7" s="149">
        <f t="shared" si="1"/>
        <v>0.47222222222222227</v>
      </c>
      <c r="I7" s="163">
        <f t="shared" si="2"/>
        <v>0.51388888888888895</v>
      </c>
      <c r="J7" s="149">
        <f t="shared" si="3"/>
        <v>0.55555555555555558</v>
      </c>
      <c r="K7" s="163">
        <f t="shared" si="4"/>
        <v>0.59722222222222221</v>
      </c>
      <c r="L7" s="163">
        <f t="shared" si="5"/>
        <v>0.63888888888888895</v>
      </c>
      <c r="M7" s="149">
        <f t="shared" si="6"/>
        <v>0.68055555555555547</v>
      </c>
      <c r="N7" s="163">
        <f t="shared" si="7"/>
        <v>0.72222222222222221</v>
      </c>
      <c r="O7" s="149">
        <f t="shared" si="8"/>
        <v>0.72222222222222221</v>
      </c>
      <c r="P7" s="163">
        <f t="shared" si="9"/>
        <v>0.76388888888888884</v>
      </c>
      <c r="Q7" s="147"/>
      <c r="R7" s="163">
        <f t="shared" si="10"/>
        <v>0.80555555555555547</v>
      </c>
      <c r="S7" s="151"/>
      <c r="V7" s="75">
        <v>9</v>
      </c>
      <c r="W7" s="75">
        <v>10</v>
      </c>
      <c r="X7" s="75">
        <v>0</v>
      </c>
    </row>
    <row r="8" spans="3:24" ht="15" customHeight="1" x14ac:dyDescent="0.15">
      <c r="C8" s="516"/>
      <c r="D8" s="261" t="s">
        <v>58</v>
      </c>
      <c r="E8" s="372">
        <f t="shared" si="11"/>
        <v>0.34861111111111115</v>
      </c>
      <c r="F8" s="148">
        <f t="shared" si="12"/>
        <v>0.39027777777777778</v>
      </c>
      <c r="G8" s="156">
        <f t="shared" si="0"/>
        <v>0.43194444444444446</v>
      </c>
      <c r="H8" s="148">
        <f t="shared" si="1"/>
        <v>0.47361111111111115</v>
      </c>
      <c r="I8" s="156">
        <f t="shared" si="2"/>
        <v>0.51527777777777783</v>
      </c>
      <c r="J8" s="148">
        <f t="shared" si="3"/>
        <v>0.55694444444444446</v>
      </c>
      <c r="K8" s="156">
        <f t="shared" si="4"/>
        <v>0.59861111111111109</v>
      </c>
      <c r="L8" s="156">
        <f t="shared" si="5"/>
        <v>0.64027777777777783</v>
      </c>
      <c r="M8" s="148">
        <f t="shared" si="6"/>
        <v>0.68194444444444446</v>
      </c>
      <c r="N8" s="156">
        <f t="shared" si="7"/>
        <v>0.72361111111111109</v>
      </c>
      <c r="O8" s="148">
        <f t="shared" si="8"/>
        <v>0.72361111111111109</v>
      </c>
      <c r="P8" s="156">
        <f t="shared" si="9"/>
        <v>0.76527777777777783</v>
      </c>
      <c r="Q8" s="147"/>
      <c r="R8" s="156">
        <f t="shared" si="10"/>
        <v>0.80694444444444446</v>
      </c>
      <c r="S8" s="151"/>
      <c r="V8" s="75">
        <v>9</v>
      </c>
      <c r="W8" s="75">
        <v>12</v>
      </c>
      <c r="X8" s="75">
        <v>0</v>
      </c>
    </row>
    <row r="9" spans="3:24" ht="15" customHeight="1" x14ac:dyDescent="0.15">
      <c r="C9" s="516"/>
      <c r="D9" s="260" t="s">
        <v>377</v>
      </c>
      <c r="E9" s="373">
        <f t="shared" si="11"/>
        <v>0.35069444444444442</v>
      </c>
      <c r="F9" s="149">
        <f t="shared" si="12"/>
        <v>0.3923611111111111</v>
      </c>
      <c r="G9" s="163">
        <f t="shared" si="0"/>
        <v>0.43402777777777773</v>
      </c>
      <c r="H9" s="149">
        <f t="shared" si="1"/>
        <v>0.47569444444444442</v>
      </c>
      <c r="I9" s="163">
        <f t="shared" si="2"/>
        <v>0.51736111111111105</v>
      </c>
      <c r="J9" s="149">
        <f t="shared" si="3"/>
        <v>0.55902777777777779</v>
      </c>
      <c r="K9" s="163">
        <f t="shared" si="4"/>
        <v>0.60069444444444442</v>
      </c>
      <c r="L9" s="163">
        <f t="shared" si="5"/>
        <v>0.64236111111111105</v>
      </c>
      <c r="M9" s="149">
        <f t="shared" si="6"/>
        <v>0.68402777777777779</v>
      </c>
      <c r="N9" s="163">
        <f t="shared" si="7"/>
        <v>0.72569444444444453</v>
      </c>
      <c r="O9" s="149">
        <f t="shared" si="8"/>
        <v>0.72569444444444453</v>
      </c>
      <c r="P9" s="163">
        <f t="shared" si="9"/>
        <v>0.76736111111111116</v>
      </c>
      <c r="Q9" s="147"/>
      <c r="R9" s="163">
        <f t="shared" si="10"/>
        <v>0.80902777777777779</v>
      </c>
      <c r="S9" s="151"/>
      <c r="V9" s="75">
        <v>9</v>
      </c>
      <c r="W9" s="75">
        <v>15</v>
      </c>
      <c r="X9" s="75">
        <v>0</v>
      </c>
    </row>
    <row r="10" spans="3:24" ht="15" customHeight="1" x14ac:dyDescent="0.15">
      <c r="C10" s="516"/>
      <c r="D10" s="261" t="s">
        <v>393</v>
      </c>
      <c r="E10" s="551" t="s">
        <v>478</v>
      </c>
      <c r="F10" s="148">
        <f t="shared" si="12"/>
        <v>0.39374999999999999</v>
      </c>
      <c r="G10" s="156">
        <f t="shared" si="0"/>
        <v>0.43541666666666662</v>
      </c>
      <c r="H10" s="148">
        <f t="shared" si="1"/>
        <v>0.4770833333333333</v>
      </c>
      <c r="I10" s="156">
        <f t="shared" si="2"/>
        <v>0.51874999999999993</v>
      </c>
      <c r="J10" s="148">
        <f t="shared" si="3"/>
        <v>0.56041666666666667</v>
      </c>
      <c r="K10" s="156">
        <f t="shared" si="4"/>
        <v>0.6020833333333333</v>
      </c>
      <c r="L10" s="156">
        <f t="shared" si="5"/>
        <v>0.64374999999999993</v>
      </c>
      <c r="M10" s="148">
        <f t="shared" si="6"/>
        <v>0.68541666666666667</v>
      </c>
      <c r="N10" s="156">
        <f t="shared" si="7"/>
        <v>0.7270833333333333</v>
      </c>
      <c r="O10" s="148">
        <f t="shared" si="8"/>
        <v>0.7270833333333333</v>
      </c>
      <c r="P10" s="156">
        <f t="shared" si="9"/>
        <v>0.76874999999999993</v>
      </c>
      <c r="Q10" s="147"/>
      <c r="R10" s="156">
        <f t="shared" si="10"/>
        <v>0.81041666666666667</v>
      </c>
      <c r="S10" s="151"/>
      <c r="V10" s="75">
        <v>9</v>
      </c>
      <c r="W10" s="75">
        <v>17</v>
      </c>
      <c r="X10" s="75">
        <v>0</v>
      </c>
    </row>
    <row r="11" spans="3:24" ht="15" customHeight="1" x14ac:dyDescent="0.15">
      <c r="C11" s="516"/>
      <c r="D11" s="260" t="s">
        <v>61</v>
      </c>
      <c r="E11" s="552"/>
      <c r="F11" s="149">
        <f t="shared" si="12"/>
        <v>0.39583333333333331</v>
      </c>
      <c r="G11" s="163">
        <f t="shared" si="0"/>
        <v>0.4375</v>
      </c>
      <c r="H11" s="149">
        <f t="shared" si="1"/>
        <v>0.47916666666666669</v>
      </c>
      <c r="I11" s="163">
        <f t="shared" si="2"/>
        <v>0.52083333333333337</v>
      </c>
      <c r="J11" s="149">
        <f t="shared" si="3"/>
        <v>0.5625</v>
      </c>
      <c r="K11" s="163">
        <f t="shared" si="4"/>
        <v>0.60416666666666663</v>
      </c>
      <c r="L11" s="163">
        <f t="shared" si="5"/>
        <v>0.64583333333333337</v>
      </c>
      <c r="M11" s="149">
        <f t="shared" si="6"/>
        <v>0.6875</v>
      </c>
      <c r="N11" s="155" t="s">
        <v>93</v>
      </c>
      <c r="O11" s="546" t="s">
        <v>375</v>
      </c>
      <c r="P11" s="163">
        <f t="shared" si="9"/>
        <v>0.77083333333333337</v>
      </c>
      <c r="Q11" s="509" t="s">
        <v>375</v>
      </c>
      <c r="R11" s="507" t="s">
        <v>375</v>
      </c>
      <c r="S11" s="508" t="s">
        <v>375</v>
      </c>
      <c r="V11" s="75">
        <v>9</v>
      </c>
      <c r="W11" s="75">
        <v>20</v>
      </c>
      <c r="X11" s="75">
        <v>0</v>
      </c>
    </row>
    <row r="12" spans="3:24" ht="15" customHeight="1" x14ac:dyDescent="0.15">
      <c r="C12" s="516"/>
      <c r="D12" s="261" t="s">
        <v>62</v>
      </c>
      <c r="E12" s="552"/>
      <c r="F12" s="148">
        <f t="shared" si="12"/>
        <v>0.39652777777777781</v>
      </c>
      <c r="G12" s="156">
        <f t="shared" si="0"/>
        <v>0.4381944444444445</v>
      </c>
      <c r="H12" s="148">
        <f t="shared" si="1"/>
        <v>0.47986111111111113</v>
      </c>
      <c r="I12" s="156">
        <f t="shared" si="2"/>
        <v>0.52152777777777781</v>
      </c>
      <c r="J12" s="148">
        <f t="shared" si="3"/>
        <v>0.56319444444444444</v>
      </c>
      <c r="K12" s="156">
        <f t="shared" si="4"/>
        <v>0.60486111111111118</v>
      </c>
      <c r="L12" s="156">
        <f t="shared" si="5"/>
        <v>0.64652777777777781</v>
      </c>
      <c r="M12" s="148">
        <f t="shared" si="6"/>
        <v>0.68819444444444444</v>
      </c>
      <c r="N12" s="156">
        <f t="shared" si="7"/>
        <v>0.72986111111111107</v>
      </c>
      <c r="O12" s="546"/>
      <c r="P12" s="156">
        <f t="shared" si="9"/>
        <v>0.7715277777777777</v>
      </c>
      <c r="Q12" s="548"/>
      <c r="R12" s="508"/>
      <c r="S12" s="508"/>
      <c r="V12" s="75">
        <v>9</v>
      </c>
      <c r="W12" s="75">
        <v>21</v>
      </c>
      <c r="X12" s="75">
        <v>0</v>
      </c>
    </row>
    <row r="13" spans="3:24" ht="15" customHeight="1" x14ac:dyDescent="0.15">
      <c r="C13" s="516"/>
      <c r="D13" s="260" t="s">
        <v>361</v>
      </c>
      <c r="E13" s="552"/>
      <c r="F13" s="149">
        <f t="shared" si="12"/>
        <v>0.3979166666666667</v>
      </c>
      <c r="G13" s="163">
        <f t="shared" si="0"/>
        <v>0.43958333333333338</v>
      </c>
      <c r="H13" s="149">
        <f t="shared" si="1"/>
        <v>0.48125000000000001</v>
      </c>
      <c r="I13" s="163">
        <f t="shared" si="2"/>
        <v>0.5229166666666667</v>
      </c>
      <c r="J13" s="149">
        <f t="shared" si="3"/>
        <v>0.56458333333333333</v>
      </c>
      <c r="K13" s="163">
        <f t="shared" si="4"/>
        <v>0.60625000000000007</v>
      </c>
      <c r="L13" s="163">
        <f t="shared" si="5"/>
        <v>0.6479166666666667</v>
      </c>
      <c r="M13" s="155" t="s">
        <v>93</v>
      </c>
      <c r="N13" s="155" t="s">
        <v>93</v>
      </c>
      <c r="O13" s="546"/>
      <c r="P13" s="163">
        <f t="shared" si="9"/>
        <v>0.7729166666666667</v>
      </c>
      <c r="Q13" s="548"/>
      <c r="R13" s="508"/>
      <c r="S13" s="508"/>
      <c r="V13" s="75">
        <v>9</v>
      </c>
      <c r="W13" s="75">
        <v>23</v>
      </c>
      <c r="X13" s="75">
        <v>0</v>
      </c>
    </row>
    <row r="14" spans="3:24" ht="15" customHeight="1" x14ac:dyDescent="0.15">
      <c r="C14" s="516"/>
      <c r="D14" s="261" t="s">
        <v>343</v>
      </c>
      <c r="E14" s="552"/>
      <c r="F14" s="148">
        <f t="shared" si="12"/>
        <v>0.39861111111111108</v>
      </c>
      <c r="G14" s="156">
        <f t="shared" si="0"/>
        <v>0.44027777777777777</v>
      </c>
      <c r="H14" s="148">
        <f t="shared" si="1"/>
        <v>0.48194444444444445</v>
      </c>
      <c r="I14" s="156">
        <f t="shared" si="2"/>
        <v>0.52361111111111114</v>
      </c>
      <c r="J14" s="148">
        <f t="shared" si="3"/>
        <v>0.56527777777777777</v>
      </c>
      <c r="K14" s="156">
        <f t="shared" si="4"/>
        <v>0.6069444444444444</v>
      </c>
      <c r="L14" s="156">
        <f t="shared" si="5"/>
        <v>0.64861111111111114</v>
      </c>
      <c r="M14" s="148">
        <f t="shared" si="6"/>
        <v>0.69027777777777777</v>
      </c>
      <c r="N14" s="156">
        <f t="shared" si="7"/>
        <v>0.7319444444444444</v>
      </c>
      <c r="O14" s="546"/>
      <c r="P14" s="156">
        <f t="shared" si="9"/>
        <v>0.77361111111111114</v>
      </c>
      <c r="Q14" s="548"/>
      <c r="R14" s="508"/>
      <c r="S14" s="508"/>
      <c r="V14" s="75">
        <v>9</v>
      </c>
      <c r="W14" s="75">
        <v>24</v>
      </c>
      <c r="X14" s="75">
        <v>0</v>
      </c>
    </row>
    <row r="15" spans="3:24" ht="15" customHeight="1" x14ac:dyDescent="0.15">
      <c r="C15" s="516"/>
      <c r="D15" s="260" t="s">
        <v>132</v>
      </c>
      <c r="E15" s="552"/>
      <c r="F15" s="149">
        <f t="shared" si="12"/>
        <v>0.39999999999999997</v>
      </c>
      <c r="G15" s="163">
        <f>TIME(V15+1,W15+10,X15)</f>
        <v>0.44166666666666665</v>
      </c>
      <c r="H15" s="149">
        <f t="shared" si="1"/>
        <v>0.48333333333333334</v>
      </c>
      <c r="I15" s="163">
        <f t="shared" si="2"/>
        <v>0.52500000000000002</v>
      </c>
      <c r="J15" s="149">
        <f t="shared" si="3"/>
        <v>0.56666666666666665</v>
      </c>
      <c r="K15" s="163">
        <f t="shared" si="4"/>
        <v>0.60833333333333328</v>
      </c>
      <c r="L15" s="163">
        <f t="shared" si="5"/>
        <v>0.65</v>
      </c>
      <c r="M15" s="149">
        <f t="shared" si="6"/>
        <v>0.69166666666666676</v>
      </c>
      <c r="N15" s="163">
        <f t="shared" si="7"/>
        <v>0.73333333333333339</v>
      </c>
      <c r="O15" s="546"/>
      <c r="P15" s="163">
        <f t="shared" si="9"/>
        <v>0.77500000000000002</v>
      </c>
      <c r="Q15" s="548"/>
      <c r="R15" s="508"/>
      <c r="S15" s="508"/>
      <c r="V15" s="75">
        <v>9</v>
      </c>
      <c r="W15" s="75">
        <v>26</v>
      </c>
      <c r="X15" s="75">
        <v>0</v>
      </c>
    </row>
    <row r="16" spans="3:24" ht="15" customHeight="1" x14ac:dyDescent="0.15">
      <c r="C16" s="516"/>
      <c r="D16" s="261" t="s">
        <v>126</v>
      </c>
      <c r="E16" s="552"/>
      <c r="F16" s="148">
        <f t="shared" si="12"/>
        <v>0.40069444444444446</v>
      </c>
      <c r="G16" s="156">
        <f t="shared" si="0"/>
        <v>0.44236111111111115</v>
      </c>
      <c r="H16" s="148">
        <f t="shared" si="1"/>
        <v>0.48402777777777778</v>
      </c>
      <c r="I16" s="156">
        <f t="shared" si="2"/>
        <v>0.52569444444444446</v>
      </c>
      <c r="J16" s="148">
        <f t="shared" si="3"/>
        <v>0.56736111111111109</v>
      </c>
      <c r="K16" s="156">
        <f t="shared" si="4"/>
        <v>0.60902777777777783</v>
      </c>
      <c r="L16" s="156">
        <f t="shared" si="5"/>
        <v>0.65069444444444446</v>
      </c>
      <c r="M16" s="148">
        <f t="shared" si="6"/>
        <v>0.69236111111111109</v>
      </c>
      <c r="N16" s="156">
        <f t="shared" si="7"/>
        <v>0.73402777777777783</v>
      </c>
      <c r="O16" s="546"/>
      <c r="P16" s="156">
        <f t="shared" si="9"/>
        <v>0.77569444444444446</v>
      </c>
      <c r="Q16" s="548"/>
      <c r="R16" s="508"/>
      <c r="S16" s="508"/>
      <c r="V16" s="75">
        <v>9</v>
      </c>
      <c r="W16" s="75">
        <v>27</v>
      </c>
      <c r="X16" s="75">
        <v>0</v>
      </c>
    </row>
    <row r="17" spans="3:24" ht="15" customHeight="1" x14ac:dyDescent="0.15">
      <c r="C17" s="516"/>
      <c r="D17" s="262" t="s">
        <v>425</v>
      </c>
      <c r="E17" s="552"/>
      <c r="F17" s="160">
        <f t="shared" si="12"/>
        <v>0.40208333333333335</v>
      </c>
      <c r="G17" s="164">
        <f t="shared" si="0"/>
        <v>0.44375000000000003</v>
      </c>
      <c r="H17" s="160">
        <f t="shared" si="1"/>
        <v>0.48541666666666666</v>
      </c>
      <c r="I17" s="164">
        <f t="shared" si="2"/>
        <v>0.52708333333333335</v>
      </c>
      <c r="J17" s="160">
        <f t="shared" si="3"/>
        <v>0.56874999999999998</v>
      </c>
      <c r="K17" s="164">
        <f t="shared" si="4"/>
        <v>0.61041666666666672</v>
      </c>
      <c r="L17" s="164">
        <f t="shared" si="5"/>
        <v>0.65208333333333335</v>
      </c>
      <c r="M17" s="160">
        <f t="shared" si="6"/>
        <v>0.69374999999999998</v>
      </c>
      <c r="N17" s="164">
        <f t="shared" si="7"/>
        <v>0.73541666666666661</v>
      </c>
      <c r="O17" s="547"/>
      <c r="P17" s="164">
        <f t="shared" si="9"/>
        <v>0.77708333333333324</v>
      </c>
      <c r="Q17" s="507"/>
      <c r="R17" s="508"/>
      <c r="S17" s="508"/>
      <c r="V17" s="75">
        <v>9</v>
      </c>
      <c r="W17" s="75">
        <v>29</v>
      </c>
      <c r="X17" s="75">
        <v>0</v>
      </c>
    </row>
    <row r="18" spans="3:24" ht="15" customHeight="1" x14ac:dyDescent="0.15">
      <c r="C18" s="516"/>
      <c r="D18" s="332" t="s">
        <v>427</v>
      </c>
      <c r="E18" s="552"/>
      <c r="F18" s="148">
        <f t="shared" si="12"/>
        <v>0.40416666666666662</v>
      </c>
      <c r="G18" s="156">
        <f t="shared" si="0"/>
        <v>0.4458333333333333</v>
      </c>
      <c r="H18" s="148">
        <f t="shared" si="1"/>
        <v>0.48749999999999999</v>
      </c>
      <c r="I18" s="156">
        <f t="shared" si="2"/>
        <v>0.52916666666666667</v>
      </c>
      <c r="J18" s="148">
        <f t="shared" si="3"/>
        <v>0.5708333333333333</v>
      </c>
      <c r="K18" s="156">
        <f t="shared" si="4"/>
        <v>0.61249999999999993</v>
      </c>
      <c r="L18" s="156">
        <f t="shared" si="5"/>
        <v>0.65416666666666667</v>
      </c>
      <c r="M18" s="148">
        <f t="shared" si="6"/>
        <v>0.6958333333333333</v>
      </c>
      <c r="N18" s="156">
        <f t="shared" si="7"/>
        <v>0.73749999999999993</v>
      </c>
      <c r="O18" s="549"/>
      <c r="P18" s="156">
        <f t="shared" si="9"/>
        <v>0.77916666666666667</v>
      </c>
      <c r="Q18" s="147"/>
      <c r="R18" s="153"/>
      <c r="S18" s="151"/>
      <c r="V18" s="75">
        <v>9</v>
      </c>
      <c r="W18" s="75">
        <v>32</v>
      </c>
      <c r="X18" s="75">
        <v>0</v>
      </c>
    </row>
    <row r="19" spans="3:24" ht="15" customHeight="1" x14ac:dyDescent="0.15">
      <c r="C19" s="516"/>
      <c r="D19" s="262" t="s">
        <v>426</v>
      </c>
      <c r="E19" s="552"/>
      <c r="F19" s="160">
        <f t="shared" si="12"/>
        <v>0.4055555555555555</v>
      </c>
      <c r="G19" s="164">
        <f t="shared" si="0"/>
        <v>0.44722222222222219</v>
      </c>
      <c r="H19" s="160">
        <f t="shared" si="1"/>
        <v>0.48888888888888887</v>
      </c>
      <c r="I19" s="164">
        <f t="shared" si="2"/>
        <v>0.53055555555555556</v>
      </c>
      <c r="J19" s="160">
        <f t="shared" si="3"/>
        <v>0.57222222222222219</v>
      </c>
      <c r="K19" s="164">
        <f t="shared" si="4"/>
        <v>0.61388888888888882</v>
      </c>
      <c r="L19" s="164">
        <f t="shared" si="5"/>
        <v>0.65555555555555556</v>
      </c>
      <c r="M19" s="160">
        <f t="shared" si="6"/>
        <v>0.6972222222222223</v>
      </c>
      <c r="N19" s="164">
        <f t="shared" si="7"/>
        <v>0.73888888888888893</v>
      </c>
      <c r="O19" s="550"/>
      <c r="P19" s="164">
        <f t="shared" si="9"/>
        <v>0.78055555555555556</v>
      </c>
      <c r="Q19" s="147"/>
      <c r="R19" s="153"/>
      <c r="S19" s="151"/>
      <c r="V19" s="75">
        <v>9</v>
      </c>
      <c r="W19" s="75">
        <v>34</v>
      </c>
      <c r="X19" s="75">
        <v>0</v>
      </c>
    </row>
    <row r="20" spans="3:24" ht="15" customHeight="1" x14ac:dyDescent="0.15">
      <c r="C20" s="517"/>
      <c r="D20" s="261" t="s">
        <v>7</v>
      </c>
      <c r="E20" s="553"/>
      <c r="F20" s="148">
        <f t="shared" si="12"/>
        <v>0.40972222222222227</v>
      </c>
      <c r="G20" s="156">
        <f t="shared" si="0"/>
        <v>0.4513888888888889</v>
      </c>
      <c r="H20" s="148">
        <f t="shared" si="1"/>
        <v>0.49305555555555558</v>
      </c>
      <c r="I20" s="156">
        <f t="shared" si="2"/>
        <v>0.53472222222222221</v>
      </c>
      <c r="J20" s="148">
        <f t="shared" si="3"/>
        <v>0.57638888888888895</v>
      </c>
      <c r="K20" s="156">
        <f t="shared" si="4"/>
        <v>0.61805555555555558</v>
      </c>
      <c r="L20" s="156">
        <f t="shared" si="5"/>
        <v>0.65972222222222221</v>
      </c>
      <c r="M20" s="148">
        <f t="shared" si="6"/>
        <v>0.70138888888888884</v>
      </c>
      <c r="N20" s="156">
        <f t="shared" si="7"/>
        <v>0.74305555555555547</v>
      </c>
      <c r="O20" s="550"/>
      <c r="P20" s="156">
        <f t="shared" si="9"/>
        <v>0.78472222222222221</v>
      </c>
      <c r="Q20" s="165"/>
      <c r="R20" s="154"/>
      <c r="S20" s="168"/>
      <c r="V20" s="75">
        <v>9</v>
      </c>
      <c r="W20" s="75">
        <v>40</v>
      </c>
      <c r="X20" s="75">
        <v>0</v>
      </c>
    </row>
    <row r="21" spans="3:24" ht="15" customHeight="1" x14ac:dyDescent="0.15">
      <c r="C21" s="135"/>
      <c r="D21" s="136" t="s">
        <v>385</v>
      </c>
      <c r="E21" s="136"/>
      <c r="F21" s="136"/>
      <c r="G21" s="136"/>
      <c r="H21" s="136"/>
      <c r="I21" s="136"/>
      <c r="J21" s="136"/>
      <c r="K21" s="136"/>
      <c r="L21" s="136"/>
      <c r="M21" s="136"/>
      <c r="N21" s="136"/>
      <c r="O21" s="136"/>
      <c r="P21" s="136"/>
      <c r="Q21" s="136"/>
      <c r="R21" s="136"/>
      <c r="S21" s="136"/>
      <c r="V21" s="39" t="s">
        <v>125</v>
      </c>
    </row>
    <row r="22" spans="3:24" ht="15" customHeight="1" x14ac:dyDescent="0.15">
      <c r="C22" s="135"/>
      <c r="D22" s="296" t="s">
        <v>534</v>
      </c>
      <c r="E22" s="137"/>
      <c r="F22" s="137"/>
      <c r="G22" s="137"/>
      <c r="H22" s="137"/>
      <c r="I22" s="137"/>
      <c r="J22" s="137"/>
      <c r="K22" s="137"/>
      <c r="L22" s="137"/>
      <c r="M22" s="137"/>
      <c r="N22" s="137"/>
      <c r="O22" s="137"/>
      <c r="P22" s="137"/>
      <c r="Q22" s="137"/>
      <c r="R22" s="137"/>
      <c r="S22" s="137"/>
      <c r="T22" s="40"/>
      <c r="U22" s="40"/>
    </row>
    <row r="23" spans="3:24" x14ac:dyDescent="0.15">
      <c r="C23" s="138"/>
      <c r="D23" s="137"/>
      <c r="E23" s="138"/>
      <c r="F23" s="138"/>
      <c r="G23" s="138"/>
      <c r="H23" s="138"/>
      <c r="I23" s="138"/>
      <c r="J23" s="138"/>
      <c r="K23" s="138"/>
      <c r="L23" s="138"/>
      <c r="M23" s="138"/>
      <c r="N23" s="138"/>
      <c r="O23" s="138"/>
      <c r="P23" s="138"/>
      <c r="Q23" s="138"/>
      <c r="R23" s="138"/>
      <c r="S23" s="138"/>
      <c r="T23" s="39"/>
      <c r="U23" s="39"/>
    </row>
    <row r="25" spans="3:24" ht="15" customHeight="1" thickBot="1" x14ac:dyDescent="0.2">
      <c r="C25" s="1"/>
      <c r="D25" s="13" t="s">
        <v>54</v>
      </c>
      <c r="E25" s="1"/>
      <c r="F25" s="1"/>
      <c r="G25" s="1"/>
      <c r="H25" s="1"/>
      <c r="I25" s="1"/>
      <c r="J25" s="1"/>
      <c r="K25" s="1"/>
      <c r="L25" s="1"/>
      <c r="M25" s="1"/>
      <c r="N25" s="1"/>
      <c r="O25" s="1"/>
      <c r="P25" s="1"/>
      <c r="Q25" s="1"/>
      <c r="R25" s="1"/>
      <c r="S25" s="1"/>
      <c r="T25" s="1"/>
      <c r="U25" s="1"/>
    </row>
    <row r="26" spans="3:24" ht="15" customHeight="1" x14ac:dyDescent="0.15">
      <c r="C26" s="537" t="s">
        <v>55</v>
      </c>
      <c r="D26" s="88" t="s">
        <v>1</v>
      </c>
      <c r="E26" s="36" t="s">
        <v>93</v>
      </c>
      <c r="F26" s="36" t="s">
        <v>93</v>
      </c>
      <c r="G26" s="37">
        <v>0.41666666666666669</v>
      </c>
      <c r="H26" s="37">
        <v>0.45833333333333331</v>
      </c>
      <c r="I26" s="37">
        <v>0.5</v>
      </c>
      <c r="J26" s="37">
        <v>0.54861111111111105</v>
      </c>
      <c r="K26" s="37">
        <v>0.59027777777777779</v>
      </c>
      <c r="L26" s="37">
        <v>0.63194444444444442</v>
      </c>
      <c r="M26" s="37">
        <v>0.67361111111111116</v>
      </c>
      <c r="N26" s="37">
        <v>0.71527777777777779</v>
      </c>
      <c r="O26" s="37"/>
      <c r="P26" s="37">
        <v>7.7569444444444438</v>
      </c>
      <c r="Q26" s="37"/>
      <c r="R26" s="37">
        <v>0.79861111111111116</v>
      </c>
      <c r="S26" s="38">
        <v>0.83680555555555547</v>
      </c>
    </row>
    <row r="27" spans="3:24" ht="15" customHeight="1" x14ac:dyDescent="0.15">
      <c r="C27" s="538"/>
      <c r="D27" s="99" t="s">
        <v>57</v>
      </c>
      <c r="E27" s="100" t="s">
        <v>120</v>
      </c>
      <c r="F27" s="100">
        <v>0.38055555555555554</v>
      </c>
      <c r="G27" s="100">
        <v>0.42222222222222222</v>
      </c>
      <c r="H27" s="100">
        <v>0.46388888888888885</v>
      </c>
      <c r="I27" s="100">
        <v>0.50555555555555554</v>
      </c>
      <c r="J27" s="100">
        <v>0.5541666666666667</v>
      </c>
      <c r="K27" s="100">
        <v>0.59583333333333333</v>
      </c>
      <c r="L27" s="100">
        <v>0.63750000000000007</v>
      </c>
      <c r="M27" s="100">
        <v>0.6791666666666667</v>
      </c>
      <c r="N27" s="100">
        <v>0.72083333333333333</v>
      </c>
      <c r="O27" s="100"/>
      <c r="P27" s="100">
        <v>0.76250000000000007</v>
      </c>
      <c r="Q27" s="100"/>
      <c r="R27" s="100">
        <v>0.8041666666666667</v>
      </c>
      <c r="S27" s="510" t="s">
        <v>8</v>
      </c>
    </row>
    <row r="28" spans="3:24" ht="15" customHeight="1" x14ac:dyDescent="0.15">
      <c r="C28" s="538"/>
      <c r="D28" s="94" t="s">
        <v>56</v>
      </c>
      <c r="E28" s="96" t="s">
        <v>121</v>
      </c>
      <c r="F28" s="96">
        <v>0.38194444444444442</v>
      </c>
      <c r="G28" s="96">
        <v>0.4236111111111111</v>
      </c>
      <c r="H28" s="96">
        <v>0.46527777777777773</v>
      </c>
      <c r="I28" s="96">
        <v>0.50694444444444442</v>
      </c>
      <c r="J28" s="96">
        <v>0.55555555555555558</v>
      </c>
      <c r="K28" s="96">
        <v>0.59722222222222221</v>
      </c>
      <c r="L28" s="96">
        <v>0.63888888888888895</v>
      </c>
      <c r="M28" s="96">
        <v>0.68055555555555547</v>
      </c>
      <c r="N28" s="96">
        <v>0.72222222222222221</v>
      </c>
      <c r="O28" s="104"/>
      <c r="P28" s="96">
        <v>0.76388888888888884</v>
      </c>
      <c r="Q28" s="104"/>
      <c r="R28" s="96">
        <v>0.80555555555555547</v>
      </c>
      <c r="S28" s="511"/>
    </row>
    <row r="29" spans="3:24" ht="15" customHeight="1" x14ac:dyDescent="0.15">
      <c r="C29" s="538"/>
      <c r="D29" s="99" t="s">
        <v>58</v>
      </c>
      <c r="E29" s="100" t="s">
        <v>122</v>
      </c>
      <c r="F29" s="100">
        <v>0.3833333333333333</v>
      </c>
      <c r="G29" s="100">
        <v>0.42499999999999999</v>
      </c>
      <c r="H29" s="100">
        <v>0.46666666666666662</v>
      </c>
      <c r="I29" s="100">
        <v>0.5083333333333333</v>
      </c>
      <c r="J29" s="100">
        <v>0.55694444444444446</v>
      </c>
      <c r="K29" s="100">
        <v>0.59861111111111109</v>
      </c>
      <c r="L29" s="100">
        <v>0.64027777777777783</v>
      </c>
      <c r="M29" s="100">
        <v>0.68194444444444446</v>
      </c>
      <c r="N29" s="100">
        <v>0.72361111111111109</v>
      </c>
      <c r="O29" s="100"/>
      <c r="P29" s="100">
        <v>0.76527777777777783</v>
      </c>
      <c r="Q29" s="100"/>
      <c r="R29" s="100">
        <v>0.80694444444444446</v>
      </c>
      <c r="S29" s="511"/>
    </row>
    <row r="30" spans="3:24" ht="15" customHeight="1" x14ac:dyDescent="0.15">
      <c r="C30" s="538"/>
      <c r="D30" s="94" t="s">
        <v>59</v>
      </c>
      <c r="E30" s="96" t="s">
        <v>123</v>
      </c>
      <c r="F30" s="96">
        <v>0.38541666666666669</v>
      </c>
      <c r="G30" s="96">
        <v>0.42708333333333331</v>
      </c>
      <c r="H30" s="96">
        <v>0.46875</v>
      </c>
      <c r="I30" s="96">
        <v>0.51041666666666663</v>
      </c>
      <c r="J30" s="96">
        <v>0.55902777777777779</v>
      </c>
      <c r="K30" s="96">
        <v>0.60069444444444442</v>
      </c>
      <c r="L30" s="96">
        <v>0.64236111111111105</v>
      </c>
      <c r="M30" s="96">
        <v>0.68402777777777779</v>
      </c>
      <c r="N30" s="96">
        <v>0.72569444444444453</v>
      </c>
      <c r="O30" s="104"/>
      <c r="P30" s="96">
        <v>0.76736111111111116</v>
      </c>
      <c r="Q30" s="104"/>
      <c r="R30" s="96">
        <v>0.80902777777777779</v>
      </c>
      <c r="S30" s="511"/>
    </row>
    <row r="31" spans="3:24" ht="15" customHeight="1" x14ac:dyDescent="0.15">
      <c r="C31" s="538"/>
      <c r="D31" s="99" t="s">
        <v>60</v>
      </c>
      <c r="E31" s="100" t="s">
        <v>124</v>
      </c>
      <c r="F31" s="100">
        <v>0.38680555555555557</v>
      </c>
      <c r="G31" s="100">
        <v>0.4284722222222222</v>
      </c>
      <c r="H31" s="100">
        <v>0.47013888888888888</v>
      </c>
      <c r="I31" s="100">
        <v>0.51180555555555551</v>
      </c>
      <c r="J31" s="100">
        <v>0.56041666666666667</v>
      </c>
      <c r="K31" s="100">
        <v>0.6020833333333333</v>
      </c>
      <c r="L31" s="100">
        <v>0.64374999999999993</v>
      </c>
      <c r="M31" s="100">
        <v>0.68541666666666667</v>
      </c>
      <c r="N31" s="100">
        <v>0.7270833333333333</v>
      </c>
      <c r="O31" s="100"/>
      <c r="P31" s="100">
        <v>0.76874999999999993</v>
      </c>
      <c r="Q31" s="100"/>
      <c r="R31" s="100">
        <v>0.81041666666666667</v>
      </c>
      <c r="S31" s="511"/>
    </row>
    <row r="32" spans="3:24" ht="15" customHeight="1" x14ac:dyDescent="0.15">
      <c r="C32" s="538"/>
      <c r="D32" s="94" t="s">
        <v>61</v>
      </c>
      <c r="E32" s="540"/>
      <c r="F32" s="96">
        <v>0.3888888888888889</v>
      </c>
      <c r="G32" s="96">
        <v>0.43055555555555558</v>
      </c>
      <c r="H32" s="96">
        <v>0.47222222222222227</v>
      </c>
      <c r="I32" s="96">
        <v>0.51388888888888895</v>
      </c>
      <c r="J32" s="96">
        <v>0.5625</v>
      </c>
      <c r="K32" s="96">
        <v>0.60416666666666663</v>
      </c>
      <c r="L32" s="96">
        <v>0.64583333333333337</v>
      </c>
      <c r="M32" s="96">
        <v>0.6875</v>
      </c>
      <c r="N32" s="7" t="s">
        <v>93</v>
      </c>
      <c r="O32" s="7"/>
      <c r="P32" s="96">
        <v>0.77083333333333337</v>
      </c>
      <c r="Q32" s="109"/>
      <c r="R32" s="523" t="s">
        <v>8</v>
      </c>
      <c r="S32" s="511"/>
    </row>
    <row r="33" spans="3:21" ht="15" customHeight="1" x14ac:dyDescent="0.15">
      <c r="C33" s="538"/>
      <c r="D33" s="101" t="s">
        <v>62</v>
      </c>
      <c r="E33" s="541"/>
      <c r="F33" s="100">
        <v>0.38958333333333334</v>
      </c>
      <c r="G33" s="100">
        <v>0.43124999999999997</v>
      </c>
      <c r="H33" s="100">
        <v>0.47291666666666665</v>
      </c>
      <c r="I33" s="100">
        <v>0.51458333333333328</v>
      </c>
      <c r="J33" s="100">
        <v>0.56319444444444444</v>
      </c>
      <c r="K33" s="100">
        <v>0.60486111111111118</v>
      </c>
      <c r="L33" s="100">
        <v>0.64652777777777781</v>
      </c>
      <c r="M33" s="100">
        <v>0.68819444444444444</v>
      </c>
      <c r="N33" s="100">
        <v>0.72986111111111107</v>
      </c>
      <c r="O33" s="100"/>
      <c r="P33" s="100">
        <v>0.7715277777777777</v>
      </c>
      <c r="Q33" s="110"/>
      <c r="R33" s="524"/>
      <c r="S33" s="511"/>
    </row>
    <row r="34" spans="3:21" ht="15" customHeight="1" x14ac:dyDescent="0.15">
      <c r="C34" s="538"/>
      <c r="D34" s="87" t="s">
        <v>63</v>
      </c>
      <c r="E34" s="541"/>
      <c r="F34" s="10">
        <v>0.39097222222222222</v>
      </c>
      <c r="G34" s="10">
        <v>0.43263888888888885</v>
      </c>
      <c r="H34" s="10">
        <v>0.47430555555555554</v>
      </c>
      <c r="I34" s="10">
        <v>0.51597222222222217</v>
      </c>
      <c r="J34" s="10">
        <v>0.56458333333333333</v>
      </c>
      <c r="K34" s="10">
        <v>0.60625000000000007</v>
      </c>
      <c r="L34" s="10">
        <v>0.6479166666666667</v>
      </c>
      <c r="M34" s="10">
        <v>0.68958333333333333</v>
      </c>
      <c r="N34" s="10">
        <v>0.73125000000000007</v>
      </c>
      <c r="O34" s="10"/>
      <c r="P34" s="10">
        <v>0.7729166666666667</v>
      </c>
      <c r="Q34" s="108"/>
      <c r="R34" s="524"/>
      <c r="S34" s="511"/>
    </row>
    <row r="35" spans="3:21" ht="15" customHeight="1" x14ac:dyDescent="0.15">
      <c r="C35" s="538"/>
      <c r="D35" s="101" t="s">
        <v>320</v>
      </c>
      <c r="E35" s="541"/>
      <c r="F35" s="100">
        <v>0.39166666666666666</v>
      </c>
      <c r="G35" s="100">
        <v>0.43333333333333335</v>
      </c>
      <c r="H35" s="100">
        <v>0.47500000000000003</v>
      </c>
      <c r="I35" s="100">
        <v>0.51666666666666672</v>
      </c>
      <c r="J35" s="100">
        <v>0.56527777777777777</v>
      </c>
      <c r="K35" s="100">
        <v>0.6069444444444444</v>
      </c>
      <c r="L35" s="100">
        <v>0.64861111111111114</v>
      </c>
      <c r="M35" s="100">
        <v>0.69027777777777777</v>
      </c>
      <c r="N35" s="100">
        <v>0.7319444444444444</v>
      </c>
      <c r="O35" s="100"/>
      <c r="P35" s="100">
        <v>0.77361111111111114</v>
      </c>
      <c r="Q35" s="110"/>
      <c r="R35" s="524"/>
      <c r="S35" s="511"/>
    </row>
    <row r="36" spans="3:21" ht="15" customHeight="1" x14ac:dyDescent="0.15">
      <c r="C36" s="538"/>
      <c r="D36" s="94" t="s">
        <v>132</v>
      </c>
      <c r="E36" s="541"/>
      <c r="F36" s="96">
        <v>0.39305555555555555</v>
      </c>
      <c r="G36" s="96">
        <v>0.43472222222222223</v>
      </c>
      <c r="H36" s="96">
        <v>0.47638888888888892</v>
      </c>
      <c r="I36" s="96">
        <v>0.5180555555555556</v>
      </c>
      <c r="J36" s="96">
        <v>0.56666666666666665</v>
      </c>
      <c r="K36" s="96">
        <v>0.60833333333333328</v>
      </c>
      <c r="L36" s="96">
        <v>0.65</v>
      </c>
      <c r="M36" s="96">
        <v>0.69166666666666676</v>
      </c>
      <c r="N36" s="96">
        <v>0.73333333333333339</v>
      </c>
      <c r="O36" s="104"/>
      <c r="P36" s="96">
        <v>0.77500000000000002</v>
      </c>
      <c r="Q36" s="107"/>
      <c r="R36" s="524"/>
      <c r="S36" s="511"/>
    </row>
    <row r="37" spans="3:21" ht="15" customHeight="1" x14ac:dyDescent="0.15">
      <c r="C37" s="538"/>
      <c r="D37" s="99" t="s">
        <v>126</v>
      </c>
      <c r="E37" s="541"/>
      <c r="F37" s="100">
        <v>0.39374999999999999</v>
      </c>
      <c r="G37" s="100">
        <v>0.43541666666666662</v>
      </c>
      <c r="H37" s="100">
        <v>0.4770833333333333</v>
      </c>
      <c r="I37" s="100">
        <v>0.51874999999999993</v>
      </c>
      <c r="J37" s="100">
        <v>0.56736111111111109</v>
      </c>
      <c r="K37" s="100">
        <v>0.60902777777777783</v>
      </c>
      <c r="L37" s="100">
        <v>0.65069444444444446</v>
      </c>
      <c r="M37" s="100">
        <v>0.69236111111111109</v>
      </c>
      <c r="N37" s="100">
        <v>0.73402777777777783</v>
      </c>
      <c r="O37" s="100"/>
      <c r="P37" s="100">
        <v>0.77569444444444446</v>
      </c>
      <c r="Q37" s="110"/>
      <c r="R37" s="524"/>
      <c r="S37" s="511"/>
    </row>
    <row r="38" spans="3:21" ht="15" customHeight="1" x14ac:dyDescent="0.15">
      <c r="C38" s="538"/>
      <c r="D38" s="98" t="s">
        <v>242</v>
      </c>
      <c r="E38" s="541"/>
      <c r="F38" s="10">
        <v>0.39513888888888887</v>
      </c>
      <c r="G38" s="10">
        <v>0.4368055555555555</v>
      </c>
      <c r="H38" s="10">
        <v>0.47847222222222219</v>
      </c>
      <c r="I38" s="10">
        <v>0.52013888888888882</v>
      </c>
      <c r="J38" s="10">
        <v>0.56874999999999998</v>
      </c>
      <c r="K38" s="10">
        <v>0.61041666666666672</v>
      </c>
      <c r="L38" s="10">
        <v>0.65208333333333335</v>
      </c>
      <c r="M38" s="10">
        <v>0.69374999999999998</v>
      </c>
      <c r="N38" s="10">
        <v>0.73541666666666661</v>
      </c>
      <c r="O38" s="10"/>
      <c r="P38" s="10">
        <v>0.77708333333333324</v>
      </c>
      <c r="Q38" s="108"/>
      <c r="R38" s="524"/>
      <c r="S38" s="511"/>
    </row>
    <row r="39" spans="3:21" ht="15" customHeight="1" x14ac:dyDescent="0.15">
      <c r="C39" s="538"/>
      <c r="D39" s="99" t="s">
        <v>64</v>
      </c>
      <c r="E39" s="541"/>
      <c r="F39" s="100">
        <v>0.3972222222222222</v>
      </c>
      <c r="G39" s="100">
        <v>0.43888888888888888</v>
      </c>
      <c r="H39" s="100">
        <v>0.48055555555555557</v>
      </c>
      <c r="I39" s="100">
        <v>0.52222222222222225</v>
      </c>
      <c r="J39" s="100">
        <v>0.5708333333333333</v>
      </c>
      <c r="K39" s="100">
        <v>0.61249999999999993</v>
      </c>
      <c r="L39" s="100">
        <v>0.65416666666666667</v>
      </c>
      <c r="M39" s="100">
        <v>0.6958333333333333</v>
      </c>
      <c r="N39" s="100">
        <v>0.73749999999999993</v>
      </c>
      <c r="O39" s="100"/>
      <c r="P39" s="100">
        <v>0.77916666666666667</v>
      </c>
      <c r="Q39" s="110"/>
      <c r="R39" s="524"/>
      <c r="S39" s="511"/>
    </row>
    <row r="40" spans="3:21" ht="15" customHeight="1" x14ac:dyDescent="0.15">
      <c r="C40" s="538"/>
      <c r="D40" s="87" t="s">
        <v>133</v>
      </c>
      <c r="E40" s="542"/>
      <c r="F40" s="10">
        <v>0.39861111111111108</v>
      </c>
      <c r="G40" s="10">
        <v>0.44027777777777777</v>
      </c>
      <c r="H40" s="10">
        <v>0.48194444444444445</v>
      </c>
      <c r="I40" s="10">
        <v>0.52361111111111114</v>
      </c>
      <c r="J40" s="10">
        <v>0.57222222222222219</v>
      </c>
      <c r="K40" s="10">
        <v>0.61388888888888882</v>
      </c>
      <c r="L40" s="10">
        <v>0.65555555555555556</v>
      </c>
      <c r="M40" s="10">
        <v>0.6972222222222223</v>
      </c>
      <c r="N40" s="10">
        <v>0.73888888888888893</v>
      </c>
      <c r="O40" s="10"/>
      <c r="P40" s="10">
        <v>0.78055555555555556</v>
      </c>
      <c r="Q40" s="108"/>
      <c r="R40" s="524"/>
      <c r="S40" s="511"/>
    </row>
    <row r="41" spans="3:21" ht="15" customHeight="1" thickBot="1" x14ac:dyDescent="0.2">
      <c r="C41" s="539"/>
      <c r="D41" s="102" t="s">
        <v>7</v>
      </c>
      <c r="E41" s="100">
        <v>0.3611111111111111</v>
      </c>
      <c r="F41" s="103">
        <v>0.40277777777777773</v>
      </c>
      <c r="G41" s="103">
        <v>0.44444444444444442</v>
      </c>
      <c r="H41" s="103">
        <v>0.4861111111111111</v>
      </c>
      <c r="I41" s="103">
        <v>0.52777777777777779</v>
      </c>
      <c r="J41" s="103">
        <v>0.57638888888888895</v>
      </c>
      <c r="K41" s="103">
        <v>0.61805555555555558</v>
      </c>
      <c r="L41" s="103">
        <v>0.65972222222222221</v>
      </c>
      <c r="M41" s="103">
        <v>0.70138888888888884</v>
      </c>
      <c r="N41" s="103">
        <v>0.74305555555555547</v>
      </c>
      <c r="O41" s="103"/>
      <c r="P41" s="103">
        <v>0.78472222222222221</v>
      </c>
      <c r="Q41" s="110"/>
      <c r="R41" s="543"/>
      <c r="S41" s="512"/>
    </row>
    <row r="42" spans="3:21" ht="15" customHeight="1" x14ac:dyDescent="0.15">
      <c r="C42" s="34"/>
      <c r="D42" s="39" t="s">
        <v>319</v>
      </c>
      <c r="E42" s="39"/>
      <c r="F42" s="39"/>
      <c r="G42" s="39"/>
      <c r="H42" s="39"/>
      <c r="I42" s="39"/>
      <c r="J42" s="39"/>
      <c r="K42" s="39"/>
      <c r="L42" s="39"/>
      <c r="M42" s="39"/>
      <c r="N42" s="39"/>
      <c r="O42" s="39"/>
      <c r="P42" s="39"/>
      <c r="Q42" s="39"/>
      <c r="R42" s="39"/>
      <c r="S42" s="39"/>
    </row>
    <row r="43" spans="3:21" ht="15" customHeight="1" x14ac:dyDescent="0.15">
      <c r="C43" s="34"/>
      <c r="D43" s="31" t="s">
        <v>153</v>
      </c>
      <c r="E43" s="31"/>
      <c r="F43" s="31"/>
      <c r="G43" s="31"/>
      <c r="H43" s="31"/>
      <c r="I43" s="31"/>
      <c r="J43" s="31"/>
      <c r="K43" s="31"/>
      <c r="L43" s="31"/>
      <c r="M43" s="31"/>
      <c r="N43" s="31"/>
      <c r="O43" s="31"/>
      <c r="P43" s="31"/>
      <c r="Q43" s="31"/>
      <c r="R43" s="31"/>
      <c r="S43" s="31"/>
      <c r="T43" s="40"/>
      <c r="U43" s="40"/>
    </row>
    <row r="44" spans="3:21" x14ac:dyDescent="0.15">
      <c r="D44" s="31" t="s">
        <v>154</v>
      </c>
      <c r="T44" s="39"/>
      <c r="U44" s="39"/>
    </row>
    <row r="45" spans="3:21" x14ac:dyDescent="0.15">
      <c r="T45" s="31"/>
      <c r="U45" s="31"/>
    </row>
  </sheetData>
  <mergeCells count="12">
    <mergeCell ref="E3:E4"/>
    <mergeCell ref="Q11:Q17"/>
    <mergeCell ref="C5:C20"/>
    <mergeCell ref="S11:S17"/>
    <mergeCell ref="R11:R17"/>
    <mergeCell ref="E10:E20"/>
    <mergeCell ref="C26:C41"/>
    <mergeCell ref="S27:S41"/>
    <mergeCell ref="R32:R41"/>
    <mergeCell ref="E32:E40"/>
    <mergeCell ref="O11:O17"/>
    <mergeCell ref="O18:O20"/>
  </mergeCells>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60"/>
  <sheetViews>
    <sheetView topLeftCell="M13" workbookViewId="0">
      <selection activeCell="P30" sqref="P30"/>
    </sheetView>
  </sheetViews>
  <sheetFormatPr defaultRowHeight="13.5" x14ac:dyDescent="0.15"/>
  <cols>
    <col min="1" max="1" width="0.875" customWidth="1"/>
    <col min="2" max="2" width="5" customWidth="1"/>
    <col min="3" max="3" width="17.75" customWidth="1"/>
    <col min="4" max="10" width="5.375" customWidth="1"/>
    <col min="11" max="11" width="7.25" customWidth="1"/>
    <col min="15" max="15" width="5" customWidth="1"/>
    <col min="16" max="16" width="17.75" customWidth="1"/>
    <col min="17" max="25" width="5.375" customWidth="1"/>
  </cols>
  <sheetData>
    <row r="2" spans="2:10" ht="15" customHeight="1" thickBot="1" x14ac:dyDescent="0.2">
      <c r="B2" s="1"/>
      <c r="C2" s="13" t="s">
        <v>45</v>
      </c>
      <c r="D2" s="1"/>
      <c r="E2" s="1"/>
      <c r="F2" s="1"/>
      <c r="G2" s="1"/>
      <c r="H2" s="1"/>
      <c r="I2" s="1"/>
      <c r="J2" s="1"/>
    </row>
    <row r="3" spans="2:10" ht="15" customHeight="1" x14ac:dyDescent="0.15">
      <c r="B3" s="514" t="s">
        <v>46</v>
      </c>
      <c r="C3" s="42" t="s">
        <v>1</v>
      </c>
      <c r="D3" s="36" t="s">
        <v>93</v>
      </c>
      <c r="E3" s="37">
        <v>0.41666666666666669</v>
      </c>
      <c r="F3" s="37">
        <v>0.5</v>
      </c>
      <c r="G3" s="37">
        <v>0.59027777777777779</v>
      </c>
      <c r="H3" s="37">
        <v>0.67361111111111116</v>
      </c>
      <c r="I3" s="37">
        <v>0.75694444444444453</v>
      </c>
      <c r="J3" s="38">
        <v>0.83680555555555547</v>
      </c>
    </row>
    <row r="4" spans="2:10" ht="15" customHeight="1" x14ac:dyDescent="0.15">
      <c r="B4" s="515"/>
      <c r="C4" s="4" t="s">
        <v>41</v>
      </c>
      <c r="D4" s="9" t="s">
        <v>115</v>
      </c>
      <c r="E4" s="9">
        <v>0.42083333333333334</v>
      </c>
      <c r="F4" s="9">
        <v>0.50416666666666665</v>
      </c>
      <c r="G4" s="9">
        <v>0.59444444444444444</v>
      </c>
      <c r="H4" s="9">
        <v>0.6777777777777777</v>
      </c>
      <c r="I4" s="9">
        <v>0.76111111111111107</v>
      </c>
      <c r="J4" s="510" t="s">
        <v>8</v>
      </c>
    </row>
    <row r="5" spans="2:10" ht="15" customHeight="1" x14ac:dyDescent="0.15">
      <c r="B5" s="515"/>
      <c r="C5" s="5" t="s">
        <v>47</v>
      </c>
      <c r="D5" s="8" t="s">
        <v>101</v>
      </c>
      <c r="E5" s="8">
        <v>0.42222222222222222</v>
      </c>
      <c r="F5" s="8">
        <v>0.50555555555555554</v>
      </c>
      <c r="G5" s="8">
        <v>0.59583333333333333</v>
      </c>
      <c r="H5" s="8">
        <v>0.6791666666666667</v>
      </c>
      <c r="I5" s="8">
        <v>0.76250000000000007</v>
      </c>
      <c r="J5" s="511"/>
    </row>
    <row r="6" spans="2:10" ht="15" customHeight="1" x14ac:dyDescent="0.15">
      <c r="B6" s="515"/>
      <c r="C6" s="4" t="s">
        <v>48</v>
      </c>
      <c r="D6" s="9" t="s">
        <v>111</v>
      </c>
      <c r="E6" s="9">
        <v>0.42430555555555555</v>
      </c>
      <c r="F6" s="9">
        <v>0.50763888888888886</v>
      </c>
      <c r="G6" s="9">
        <v>0.59791666666666665</v>
      </c>
      <c r="H6" s="9">
        <v>0.68125000000000002</v>
      </c>
      <c r="I6" s="9">
        <v>0.76458333333333339</v>
      </c>
      <c r="J6" s="511"/>
    </row>
    <row r="7" spans="2:10" ht="15" customHeight="1" x14ac:dyDescent="0.15">
      <c r="B7" s="515"/>
      <c r="C7" s="30" t="s">
        <v>150</v>
      </c>
      <c r="D7" s="8" t="s">
        <v>102</v>
      </c>
      <c r="E7" s="8">
        <v>0.42638888888888887</v>
      </c>
      <c r="F7" s="8">
        <v>0.50972222222222219</v>
      </c>
      <c r="G7" s="8">
        <v>0.6</v>
      </c>
      <c r="H7" s="8">
        <v>0.68333333333333324</v>
      </c>
      <c r="I7" s="8">
        <v>0.76666666666666661</v>
      </c>
      <c r="J7" s="511"/>
    </row>
    <row r="8" spans="2:10" ht="15" customHeight="1" x14ac:dyDescent="0.15">
      <c r="B8" s="515"/>
      <c r="C8" s="4" t="s">
        <v>74</v>
      </c>
      <c r="D8" s="9" t="s">
        <v>103</v>
      </c>
      <c r="E8" s="9">
        <v>0.42777777777777781</v>
      </c>
      <c r="F8" s="9">
        <v>0.51111111111111118</v>
      </c>
      <c r="G8" s="9">
        <v>0.60138888888888886</v>
      </c>
      <c r="H8" s="9">
        <v>0.68472222222222223</v>
      </c>
      <c r="I8" s="9">
        <v>0.7680555555555556</v>
      </c>
      <c r="J8" s="511"/>
    </row>
    <row r="9" spans="2:10" ht="15" customHeight="1" x14ac:dyDescent="0.15">
      <c r="B9" s="515"/>
      <c r="C9" s="5" t="s">
        <v>49</v>
      </c>
      <c r="D9" s="8" t="s">
        <v>116</v>
      </c>
      <c r="E9" s="8">
        <v>0.4291666666666667</v>
      </c>
      <c r="F9" s="8">
        <v>0.51250000000000007</v>
      </c>
      <c r="G9" s="8">
        <v>0.60277777777777775</v>
      </c>
      <c r="H9" s="8">
        <v>0.68611111111111101</v>
      </c>
      <c r="I9" s="8">
        <v>0.76944444444444438</v>
      </c>
      <c r="J9" s="511"/>
    </row>
    <row r="10" spans="2:10" ht="15" customHeight="1" x14ac:dyDescent="0.15">
      <c r="B10" s="515"/>
      <c r="C10" s="11" t="s">
        <v>50</v>
      </c>
      <c r="D10" s="9" t="s">
        <v>113</v>
      </c>
      <c r="E10" s="9">
        <v>0.43055555555555558</v>
      </c>
      <c r="F10" s="9">
        <v>0.51388888888888895</v>
      </c>
      <c r="G10" s="9">
        <v>0.60416666666666663</v>
      </c>
      <c r="H10" s="9">
        <v>0.6875</v>
      </c>
      <c r="I10" s="9">
        <v>0.77083333333333337</v>
      </c>
      <c r="J10" s="511"/>
    </row>
    <row r="11" spans="2:10" ht="15" customHeight="1" x14ac:dyDescent="0.15">
      <c r="B11" s="515"/>
      <c r="C11" s="5" t="s">
        <v>51</v>
      </c>
      <c r="D11" s="8" t="s">
        <v>114</v>
      </c>
      <c r="E11" s="8">
        <v>0.43124999999999997</v>
      </c>
      <c r="F11" s="8">
        <v>0.51458333333333328</v>
      </c>
      <c r="G11" s="8">
        <v>0.60486111111111118</v>
      </c>
      <c r="H11" s="8">
        <v>0.68819444444444444</v>
      </c>
      <c r="I11" s="8">
        <v>0.7715277777777777</v>
      </c>
      <c r="J11" s="511"/>
    </row>
    <row r="12" spans="2:10" ht="15" customHeight="1" x14ac:dyDescent="0.15">
      <c r="B12" s="515"/>
      <c r="C12" s="11" t="s">
        <v>129</v>
      </c>
      <c r="D12" s="9" t="s">
        <v>104</v>
      </c>
      <c r="E12" s="9">
        <v>0.43194444444444446</v>
      </c>
      <c r="F12" s="9">
        <v>0.51527777777777783</v>
      </c>
      <c r="G12" s="9">
        <v>0.60555555555555551</v>
      </c>
      <c r="H12" s="9">
        <v>0.68888888888888899</v>
      </c>
      <c r="I12" s="9">
        <v>0.77222222222222225</v>
      </c>
      <c r="J12" s="511"/>
    </row>
    <row r="13" spans="2:10" ht="15" customHeight="1" x14ac:dyDescent="0.15">
      <c r="B13" s="515"/>
      <c r="C13" s="5" t="s">
        <v>52</v>
      </c>
      <c r="D13" s="8" t="s">
        <v>105</v>
      </c>
      <c r="E13" s="8">
        <v>0.43333333333333335</v>
      </c>
      <c r="F13" s="8">
        <v>0.51666666666666672</v>
      </c>
      <c r="G13" s="8">
        <v>0.6069444444444444</v>
      </c>
      <c r="H13" s="8">
        <v>0.69027777777777777</v>
      </c>
      <c r="I13" s="8">
        <v>0.77361111111111114</v>
      </c>
      <c r="J13" s="511"/>
    </row>
    <row r="14" spans="2:10" ht="15" customHeight="1" x14ac:dyDescent="0.15">
      <c r="B14" s="515"/>
      <c r="C14" s="4" t="s">
        <v>53</v>
      </c>
      <c r="D14" s="9" t="s">
        <v>106</v>
      </c>
      <c r="E14" s="9">
        <v>0.43611111111111112</v>
      </c>
      <c r="F14" s="9">
        <v>0.51944444444444449</v>
      </c>
      <c r="G14" s="9">
        <v>0.60972222222222217</v>
      </c>
      <c r="H14" s="9">
        <v>0.69305555555555554</v>
      </c>
      <c r="I14" s="9">
        <v>0.77638888888888891</v>
      </c>
      <c r="J14" s="511"/>
    </row>
    <row r="15" spans="2:10" ht="15" customHeight="1" x14ac:dyDescent="0.15">
      <c r="B15" s="515"/>
      <c r="C15" s="14" t="s">
        <v>95</v>
      </c>
      <c r="D15" s="10" t="s">
        <v>107</v>
      </c>
      <c r="E15" s="10">
        <v>0.4375</v>
      </c>
      <c r="F15" s="10">
        <v>0.52083333333333337</v>
      </c>
      <c r="G15" s="10">
        <v>0.61111111111111105</v>
      </c>
      <c r="H15" s="10">
        <v>0.69444444444444453</v>
      </c>
      <c r="I15" s="10">
        <v>0.77777777777777779</v>
      </c>
      <c r="J15" s="511"/>
    </row>
    <row r="16" spans="2:10" ht="15" customHeight="1" x14ac:dyDescent="0.15">
      <c r="B16" s="515"/>
      <c r="C16" s="17" t="s">
        <v>89</v>
      </c>
      <c r="D16" s="9" t="s">
        <v>117</v>
      </c>
      <c r="E16" s="9">
        <v>0.4381944444444445</v>
      </c>
      <c r="F16" s="9">
        <v>0.52152777777777781</v>
      </c>
      <c r="G16" s="9">
        <v>0.6118055555555556</v>
      </c>
      <c r="H16" s="9">
        <v>0.69513888888888886</v>
      </c>
      <c r="I16" s="9">
        <v>0.77847222222222223</v>
      </c>
      <c r="J16" s="511"/>
    </row>
    <row r="17" spans="2:29" ht="15" customHeight="1" thickBot="1" x14ac:dyDescent="0.2">
      <c r="B17" s="515"/>
      <c r="C17" s="14" t="s">
        <v>75</v>
      </c>
      <c r="D17" s="10" t="s">
        <v>108</v>
      </c>
      <c r="E17" s="10">
        <v>0.43958333333333338</v>
      </c>
      <c r="F17" s="10">
        <v>0.5229166666666667</v>
      </c>
      <c r="G17" s="10">
        <v>0.61319444444444449</v>
      </c>
      <c r="H17" s="10">
        <v>0.69652777777777775</v>
      </c>
      <c r="I17" s="10">
        <v>0.77986111111111101</v>
      </c>
      <c r="J17" s="511"/>
    </row>
    <row r="18" spans="2:29" ht="15" customHeight="1" x14ac:dyDescent="0.15">
      <c r="B18" s="515"/>
      <c r="C18" s="4" t="s">
        <v>152</v>
      </c>
      <c r="D18" s="9" t="s">
        <v>118</v>
      </c>
      <c r="E18" s="9">
        <v>0.44166666666666665</v>
      </c>
      <c r="F18" s="9">
        <v>0.52500000000000002</v>
      </c>
      <c r="G18" s="9">
        <v>0.61527777777777781</v>
      </c>
      <c r="H18" s="9">
        <v>0.69861111111111107</v>
      </c>
      <c r="I18" s="9">
        <v>0.78194444444444444</v>
      </c>
      <c r="J18" s="511"/>
      <c r="Q18" s="554" t="s">
        <v>341</v>
      </c>
      <c r="R18" s="555"/>
      <c r="S18" s="555"/>
      <c r="T18" s="556"/>
    </row>
    <row r="19" spans="2:29" ht="15" customHeight="1" thickBot="1" x14ac:dyDescent="0.2">
      <c r="B19" s="515"/>
      <c r="C19" s="18" t="s">
        <v>7</v>
      </c>
      <c r="D19" s="12" t="s">
        <v>119</v>
      </c>
      <c r="E19" s="12">
        <v>0.4458333333333333</v>
      </c>
      <c r="F19" s="12">
        <v>0.52916666666666667</v>
      </c>
      <c r="G19" s="12">
        <v>0.61944444444444446</v>
      </c>
      <c r="H19" s="12">
        <v>0.70277777777777783</v>
      </c>
      <c r="I19" s="12">
        <v>0.78611111111111109</v>
      </c>
      <c r="J19" s="512"/>
    </row>
    <row r="20" spans="2:29" ht="15" customHeight="1" x14ac:dyDescent="0.15">
      <c r="B20" s="33"/>
      <c r="D20" s="513" t="s">
        <v>109</v>
      </c>
      <c r="E20" s="513"/>
      <c r="F20" s="513"/>
    </row>
    <row r="21" spans="2:29" ht="15" customHeight="1" x14ac:dyDescent="0.15">
      <c r="B21" s="34"/>
      <c r="X21" s="130">
        <v>0.125</v>
      </c>
    </row>
    <row r="22" spans="2:29" x14ac:dyDescent="0.15">
      <c r="B22" s="1"/>
      <c r="C22" s="13" t="s">
        <v>45</v>
      </c>
      <c r="D22" s="1"/>
      <c r="E22" s="1"/>
      <c r="F22" s="1"/>
      <c r="G22" s="1"/>
      <c r="H22" s="1"/>
      <c r="I22" s="1"/>
      <c r="J22" s="1"/>
      <c r="O22" s="211" t="s">
        <v>355</v>
      </c>
      <c r="P22" s="212"/>
      <c r="Q22" s="212"/>
      <c r="R22" s="212"/>
      <c r="S22" s="212"/>
      <c r="T22" s="212"/>
      <c r="U22" s="212"/>
      <c r="V22" s="212"/>
      <c r="W22" s="213"/>
      <c r="X22" s="138"/>
      <c r="Y22" s="214"/>
      <c r="Z22" s="95"/>
    </row>
    <row r="23" spans="2:29" x14ac:dyDescent="0.15">
      <c r="B23" s="1"/>
      <c r="C23" s="13"/>
      <c r="D23" s="1"/>
      <c r="E23" s="1"/>
      <c r="F23" s="1"/>
      <c r="G23" s="1"/>
      <c r="H23" s="1"/>
      <c r="I23" s="1"/>
      <c r="J23" s="1"/>
      <c r="O23" s="215"/>
      <c r="P23" s="194" t="s">
        <v>358</v>
      </c>
      <c r="Q23" s="217" t="s">
        <v>362</v>
      </c>
      <c r="R23" s="218" t="s">
        <v>362</v>
      </c>
      <c r="S23" s="218" t="s">
        <v>362</v>
      </c>
      <c r="T23" s="218" t="s">
        <v>362</v>
      </c>
      <c r="U23" s="217" t="s">
        <v>362</v>
      </c>
      <c r="V23" s="218" t="s">
        <v>362</v>
      </c>
      <c r="W23" s="219"/>
      <c r="X23" s="218" t="s">
        <v>362</v>
      </c>
      <c r="Y23" s="218" t="s">
        <v>362</v>
      </c>
      <c r="Z23" s="95"/>
    </row>
    <row r="24" spans="2:29" ht="14.25" thickBot="1" x14ac:dyDescent="0.2">
      <c r="B24" s="1"/>
      <c r="C24" s="13"/>
      <c r="D24" s="1"/>
      <c r="E24" s="1"/>
      <c r="F24" s="1"/>
      <c r="G24" s="1"/>
      <c r="H24" s="1"/>
      <c r="I24" s="1"/>
      <c r="J24" s="1"/>
      <c r="O24" s="216"/>
      <c r="P24" s="202" t="s">
        <v>359</v>
      </c>
      <c r="Q24" s="227" t="s">
        <v>362</v>
      </c>
      <c r="R24" s="228" t="s">
        <v>362</v>
      </c>
      <c r="S24" s="228" t="s">
        <v>362</v>
      </c>
      <c r="T24" s="228" t="s">
        <v>362</v>
      </c>
      <c r="U24" s="227" t="s">
        <v>362</v>
      </c>
      <c r="V24" s="228" t="s">
        <v>362</v>
      </c>
      <c r="W24" s="229" t="s">
        <v>362</v>
      </c>
      <c r="X24" s="221"/>
      <c r="Y24" s="221"/>
      <c r="Z24" s="95"/>
      <c r="AA24" s="282" t="s">
        <v>391</v>
      </c>
      <c r="AB24" s="282" t="s">
        <v>386</v>
      </c>
      <c r="AC24" s="282" t="s">
        <v>387</v>
      </c>
    </row>
    <row r="25" spans="2:29" ht="15.75" customHeight="1" x14ac:dyDescent="0.15">
      <c r="B25" s="514" t="s">
        <v>46</v>
      </c>
      <c r="C25" s="42" t="s">
        <v>1</v>
      </c>
      <c r="D25" s="36" t="s">
        <v>93</v>
      </c>
      <c r="E25" s="37">
        <v>0.41666666666666669</v>
      </c>
      <c r="F25" s="37">
        <v>0.5</v>
      </c>
      <c r="G25" s="37">
        <v>0.59027777777777779</v>
      </c>
      <c r="H25" s="37">
        <v>0.67361111111111116</v>
      </c>
      <c r="I25" s="37">
        <v>0.75694444444444453</v>
      </c>
      <c r="J25" s="38">
        <v>0.83680555555555547</v>
      </c>
      <c r="O25" s="516" t="s">
        <v>46</v>
      </c>
      <c r="P25" s="225" t="s">
        <v>1</v>
      </c>
      <c r="Q25" s="163" t="s">
        <v>357</v>
      </c>
      <c r="R25" s="163">
        <f>TIME(AA25+1,AB25+10,AC25)</f>
        <v>0.4236111111111111</v>
      </c>
      <c r="S25" s="163">
        <f>TIME(AA25+2,AB25+10,AC25)</f>
        <v>0.46527777777777773</v>
      </c>
      <c r="T25" s="163">
        <f>TIME(AA25+4,AB25+10,AC25)</f>
        <v>0.54861111111111105</v>
      </c>
      <c r="U25" s="224">
        <f>TIME(AA25+5,AB25+10,AC25)</f>
        <v>0.59027777777777779</v>
      </c>
      <c r="V25" s="163">
        <f>TIME(AA25+6,AB25+10,AC25)</f>
        <v>0.63194444444444442</v>
      </c>
      <c r="W25" s="220">
        <f>TIME(AA25+9,AB25+10,AC25)</f>
        <v>0.75694444444444453</v>
      </c>
      <c r="X25" s="222">
        <f>TIME(AA25+9,AB25+10,AC25)</f>
        <v>0.75694444444444453</v>
      </c>
      <c r="Y25" s="223">
        <f>TIME(AA25+11,AB25+10,AC25)</f>
        <v>0.84027777777777779</v>
      </c>
      <c r="AA25" s="75">
        <v>9</v>
      </c>
      <c r="AB25" s="75">
        <v>0</v>
      </c>
      <c r="AC25" s="75">
        <v>0</v>
      </c>
    </row>
    <row r="26" spans="2:29" ht="15.75" customHeight="1" x14ac:dyDescent="0.15">
      <c r="B26" s="515"/>
      <c r="C26" s="4" t="s">
        <v>41</v>
      </c>
      <c r="D26" s="9" t="s">
        <v>115</v>
      </c>
      <c r="E26" s="9">
        <v>0.42083333333333334</v>
      </c>
      <c r="F26" s="9">
        <v>0.50416666666666665</v>
      </c>
      <c r="G26" s="9">
        <v>0.59444444444444444</v>
      </c>
      <c r="H26" s="9">
        <v>0.6777777777777777</v>
      </c>
      <c r="I26" s="9">
        <v>0.76111111111111107</v>
      </c>
      <c r="J26" s="510" t="s">
        <v>8</v>
      </c>
      <c r="O26" s="516"/>
      <c r="P26" s="226" t="s">
        <v>365</v>
      </c>
      <c r="Q26" s="156">
        <f>TIME(AA26,AB26+10,AC26)</f>
        <v>0.38611111111111113</v>
      </c>
      <c r="R26" s="156">
        <f t="shared" ref="R26:R41" si="0">TIME(AA26+1,AB26+10,AC26)</f>
        <v>0.42777777777777781</v>
      </c>
      <c r="S26" s="156">
        <f t="shared" ref="S26:S41" si="1">TIME(AA26+2,AB26+10,AC26)</f>
        <v>0.4694444444444445</v>
      </c>
      <c r="T26" s="156">
        <f t="shared" ref="T26:T41" si="2">TIME(AA26+4,AB26+10,AC26)</f>
        <v>0.55277777777777781</v>
      </c>
      <c r="U26" s="156">
        <f t="shared" ref="U26:U41" si="3">TIME(AA26+5,AB26+10,AC26)</f>
        <v>0.59444444444444444</v>
      </c>
      <c r="V26" s="156">
        <f t="shared" ref="V26:V41" si="4">TIME(AA26+6,AB26+10,AC26)</f>
        <v>0.63611111111111118</v>
      </c>
      <c r="W26" s="518" t="s">
        <v>375</v>
      </c>
      <c r="X26" s="177">
        <f t="shared" ref="X26:X41" si="5">TIME(AA26+9,AB26+10,AC26)</f>
        <v>0.76111111111111107</v>
      </c>
      <c r="Y26" s="518" t="s">
        <v>375</v>
      </c>
      <c r="AA26" s="75">
        <v>9</v>
      </c>
      <c r="AB26" s="75">
        <v>6</v>
      </c>
      <c r="AC26" s="75">
        <v>0</v>
      </c>
    </row>
    <row r="27" spans="2:29" x14ac:dyDescent="0.15">
      <c r="B27" s="515"/>
      <c r="C27" s="5" t="s">
        <v>47</v>
      </c>
      <c r="D27" s="8" t="s">
        <v>101</v>
      </c>
      <c r="E27" s="8">
        <v>0.42222222222222222</v>
      </c>
      <c r="F27" s="8">
        <v>0.50555555555555554</v>
      </c>
      <c r="G27" s="8">
        <v>0.59583333333333333</v>
      </c>
      <c r="H27" s="8">
        <v>0.6791666666666667</v>
      </c>
      <c r="I27" s="8">
        <v>0.76250000000000007</v>
      </c>
      <c r="J27" s="511"/>
      <c r="O27" s="516"/>
      <c r="P27" s="225" t="s">
        <v>366</v>
      </c>
      <c r="Q27" s="163">
        <f t="shared" ref="Q27:Q41" si="6">TIME(AA27,AB27+10,AC27)</f>
        <v>0.38750000000000001</v>
      </c>
      <c r="R27" s="163">
        <f t="shared" si="0"/>
        <v>0.4291666666666667</v>
      </c>
      <c r="S27" s="163">
        <f t="shared" si="1"/>
        <v>0.47083333333333338</v>
      </c>
      <c r="T27" s="163">
        <f t="shared" si="2"/>
        <v>0.5541666666666667</v>
      </c>
      <c r="U27" s="163">
        <f t="shared" si="3"/>
        <v>0.59583333333333333</v>
      </c>
      <c r="V27" s="163">
        <f t="shared" si="4"/>
        <v>0.63750000000000007</v>
      </c>
      <c r="W27" s="508"/>
      <c r="X27" s="178">
        <f t="shared" si="5"/>
        <v>0.76250000000000007</v>
      </c>
      <c r="Y27" s="508"/>
      <c r="AA27" s="75">
        <v>9</v>
      </c>
      <c r="AB27" s="75">
        <v>8</v>
      </c>
      <c r="AC27" s="75">
        <v>0</v>
      </c>
    </row>
    <row r="28" spans="2:29" x14ac:dyDescent="0.15">
      <c r="B28" s="515"/>
      <c r="C28" s="4" t="s">
        <v>48</v>
      </c>
      <c r="D28" s="9" t="s">
        <v>111</v>
      </c>
      <c r="E28" s="9">
        <v>0.42430555555555555</v>
      </c>
      <c r="F28" s="9">
        <v>0.50763888888888886</v>
      </c>
      <c r="G28" s="9">
        <v>0.59791666666666665</v>
      </c>
      <c r="H28" s="9">
        <v>0.68125000000000002</v>
      </c>
      <c r="I28" s="9">
        <v>0.76458333333333339</v>
      </c>
      <c r="J28" s="511"/>
      <c r="O28" s="516"/>
      <c r="P28" s="226" t="s">
        <v>48</v>
      </c>
      <c r="Q28" s="156">
        <f t="shared" si="6"/>
        <v>0.38958333333333334</v>
      </c>
      <c r="R28" s="156">
        <f t="shared" si="0"/>
        <v>0.43124999999999997</v>
      </c>
      <c r="S28" s="156">
        <f t="shared" si="1"/>
        <v>0.47291666666666665</v>
      </c>
      <c r="T28" s="156">
        <f t="shared" si="2"/>
        <v>0.55625000000000002</v>
      </c>
      <c r="U28" s="156">
        <f t="shared" si="3"/>
        <v>0.59791666666666665</v>
      </c>
      <c r="V28" s="156">
        <f t="shared" si="4"/>
        <v>0.63958333333333328</v>
      </c>
      <c r="W28" s="508"/>
      <c r="X28" s="177">
        <f t="shared" si="5"/>
        <v>0.76458333333333339</v>
      </c>
      <c r="Y28" s="508"/>
      <c r="AA28" s="75">
        <v>9</v>
      </c>
      <c r="AB28" s="75">
        <v>11</v>
      </c>
      <c r="AC28" s="75">
        <v>0</v>
      </c>
    </row>
    <row r="29" spans="2:29" x14ac:dyDescent="0.15">
      <c r="B29" s="515"/>
      <c r="C29" s="30" t="s">
        <v>150</v>
      </c>
      <c r="D29" s="8" t="s">
        <v>102</v>
      </c>
      <c r="E29" s="8">
        <v>0.42638888888888887</v>
      </c>
      <c r="F29" s="8">
        <v>0.50972222222222219</v>
      </c>
      <c r="G29" s="8">
        <v>0.6</v>
      </c>
      <c r="H29" s="8">
        <v>0.68333333333333324</v>
      </c>
      <c r="I29" s="8">
        <v>0.76666666666666661</v>
      </c>
      <c r="J29" s="511"/>
      <c r="O29" s="516"/>
      <c r="P29" s="225" t="s">
        <v>150</v>
      </c>
      <c r="Q29" s="163">
        <f t="shared" si="6"/>
        <v>0.39166666666666666</v>
      </c>
      <c r="R29" s="163">
        <f t="shared" si="0"/>
        <v>0.43333333333333335</v>
      </c>
      <c r="S29" s="163">
        <f t="shared" si="1"/>
        <v>0.47500000000000003</v>
      </c>
      <c r="T29" s="163">
        <f t="shared" si="2"/>
        <v>0.55833333333333335</v>
      </c>
      <c r="U29" s="163">
        <f t="shared" si="3"/>
        <v>0.6</v>
      </c>
      <c r="V29" s="163">
        <f t="shared" si="4"/>
        <v>0.64166666666666672</v>
      </c>
      <c r="W29" s="508"/>
      <c r="X29" s="178">
        <f t="shared" si="5"/>
        <v>0.76666666666666661</v>
      </c>
      <c r="Y29" s="508"/>
      <c r="AA29" s="75">
        <v>9</v>
      </c>
      <c r="AB29" s="75">
        <v>14</v>
      </c>
      <c r="AC29" s="75">
        <v>0</v>
      </c>
    </row>
    <row r="30" spans="2:29" x14ac:dyDescent="0.15">
      <c r="B30" s="515"/>
      <c r="C30" s="4" t="s">
        <v>74</v>
      </c>
      <c r="D30" s="9" t="s">
        <v>103</v>
      </c>
      <c r="E30" s="9">
        <v>0.42777777777777781</v>
      </c>
      <c r="F30" s="9">
        <v>0.51111111111111118</v>
      </c>
      <c r="G30" s="9">
        <v>0.60138888888888886</v>
      </c>
      <c r="H30" s="9">
        <v>0.68472222222222223</v>
      </c>
      <c r="I30" s="9">
        <v>0.7680555555555556</v>
      </c>
      <c r="J30" s="511"/>
      <c r="O30" s="516"/>
      <c r="P30" s="226" t="s">
        <v>74</v>
      </c>
      <c r="Q30" s="156">
        <f t="shared" si="6"/>
        <v>0.39305555555555555</v>
      </c>
      <c r="R30" s="156">
        <f t="shared" si="0"/>
        <v>0.43472222222222223</v>
      </c>
      <c r="S30" s="156">
        <f t="shared" si="1"/>
        <v>0.47638888888888892</v>
      </c>
      <c r="T30" s="156">
        <f t="shared" si="2"/>
        <v>0.55972222222222223</v>
      </c>
      <c r="U30" s="156">
        <f t="shared" si="3"/>
        <v>0.60138888888888886</v>
      </c>
      <c r="V30" s="156">
        <f t="shared" si="4"/>
        <v>0.6430555555555556</v>
      </c>
      <c r="W30" s="508"/>
      <c r="X30" s="177">
        <f t="shared" si="5"/>
        <v>0.7680555555555556</v>
      </c>
      <c r="Y30" s="508"/>
      <c r="AA30" s="75">
        <v>9</v>
      </c>
      <c r="AB30" s="75">
        <v>16</v>
      </c>
      <c r="AC30" s="75">
        <v>0</v>
      </c>
    </row>
    <row r="31" spans="2:29" x14ac:dyDescent="0.15">
      <c r="B31" s="515"/>
      <c r="C31" s="5" t="s">
        <v>49</v>
      </c>
      <c r="D31" s="8" t="s">
        <v>116</v>
      </c>
      <c r="E31" s="8">
        <v>0.4291666666666667</v>
      </c>
      <c r="F31" s="8">
        <v>0.51250000000000007</v>
      </c>
      <c r="G31" s="8">
        <v>0.60277777777777775</v>
      </c>
      <c r="H31" s="8">
        <v>0.68611111111111101</v>
      </c>
      <c r="I31" s="8">
        <v>0.76944444444444438</v>
      </c>
      <c r="J31" s="511"/>
      <c r="O31" s="516"/>
      <c r="P31" s="225" t="s">
        <v>49</v>
      </c>
      <c r="Q31" s="163">
        <f t="shared" si="6"/>
        <v>0.39444444444444443</v>
      </c>
      <c r="R31" s="163">
        <f t="shared" si="0"/>
        <v>0.43611111111111112</v>
      </c>
      <c r="S31" s="163">
        <f t="shared" si="1"/>
        <v>0.4777777777777778</v>
      </c>
      <c r="T31" s="163">
        <f t="shared" si="2"/>
        <v>0.56111111111111112</v>
      </c>
      <c r="U31" s="163">
        <f t="shared" si="3"/>
        <v>0.60277777777777775</v>
      </c>
      <c r="V31" s="163">
        <f t="shared" si="4"/>
        <v>0.64444444444444449</v>
      </c>
      <c r="W31" s="508"/>
      <c r="X31" s="178">
        <f t="shared" si="5"/>
        <v>0.76944444444444438</v>
      </c>
      <c r="Y31" s="508"/>
      <c r="AA31" s="75">
        <v>9</v>
      </c>
      <c r="AB31" s="75">
        <v>18</v>
      </c>
      <c r="AC31" s="75">
        <v>0</v>
      </c>
    </row>
    <row r="32" spans="2:29" x14ac:dyDescent="0.15">
      <c r="B32" s="515"/>
      <c r="C32" s="11" t="s">
        <v>50</v>
      </c>
      <c r="D32" s="9" t="s">
        <v>113</v>
      </c>
      <c r="E32" s="9">
        <v>0.43055555555555558</v>
      </c>
      <c r="F32" s="9">
        <v>0.51388888888888895</v>
      </c>
      <c r="G32" s="9">
        <v>0.60416666666666663</v>
      </c>
      <c r="H32" s="9">
        <v>0.6875</v>
      </c>
      <c r="I32" s="9">
        <v>0.77083333333333337</v>
      </c>
      <c r="J32" s="511"/>
      <c r="O32" s="516"/>
      <c r="P32" s="226" t="s">
        <v>50</v>
      </c>
      <c r="Q32" s="156">
        <f t="shared" si="6"/>
        <v>0.39583333333333331</v>
      </c>
      <c r="R32" s="156">
        <f t="shared" si="0"/>
        <v>0.4375</v>
      </c>
      <c r="S32" s="156">
        <f t="shared" si="1"/>
        <v>0.47916666666666669</v>
      </c>
      <c r="T32" s="156">
        <f t="shared" si="2"/>
        <v>0.5625</v>
      </c>
      <c r="U32" s="156">
        <f t="shared" si="3"/>
        <v>0.60416666666666663</v>
      </c>
      <c r="V32" s="156">
        <f t="shared" si="4"/>
        <v>0.64583333333333337</v>
      </c>
      <c r="W32" s="508"/>
      <c r="X32" s="177">
        <f t="shared" si="5"/>
        <v>0.77083333333333337</v>
      </c>
      <c r="Y32" s="508"/>
      <c r="AA32" s="75">
        <v>9</v>
      </c>
      <c r="AB32" s="75">
        <v>20</v>
      </c>
      <c r="AC32" s="75">
        <v>0</v>
      </c>
    </row>
    <row r="33" spans="2:29" x14ac:dyDescent="0.15">
      <c r="B33" s="515"/>
      <c r="C33" s="5" t="s">
        <v>51</v>
      </c>
      <c r="D33" s="8" t="s">
        <v>114</v>
      </c>
      <c r="E33" s="8">
        <v>0.43124999999999997</v>
      </c>
      <c r="F33" s="8">
        <v>0.51458333333333328</v>
      </c>
      <c r="G33" s="8">
        <v>0.60486111111111118</v>
      </c>
      <c r="H33" s="8">
        <v>0.68819444444444444</v>
      </c>
      <c r="I33" s="8">
        <v>0.7715277777777777</v>
      </c>
      <c r="J33" s="511"/>
      <c r="M33" t="s">
        <v>327</v>
      </c>
      <c r="O33" s="516"/>
      <c r="P33" s="225" t="s">
        <v>51</v>
      </c>
      <c r="Q33" s="163">
        <f t="shared" si="6"/>
        <v>0.39652777777777781</v>
      </c>
      <c r="R33" s="163">
        <f t="shared" si="0"/>
        <v>0.4381944444444445</v>
      </c>
      <c r="S33" s="163">
        <f t="shared" si="1"/>
        <v>0.47986111111111113</v>
      </c>
      <c r="T33" s="163">
        <f t="shared" si="2"/>
        <v>0.56319444444444444</v>
      </c>
      <c r="U33" s="163">
        <f t="shared" si="3"/>
        <v>0.60486111111111118</v>
      </c>
      <c r="V33" s="163">
        <f t="shared" si="4"/>
        <v>0.64652777777777781</v>
      </c>
      <c r="W33" s="508"/>
      <c r="X33" s="178">
        <f t="shared" si="5"/>
        <v>0.7715277777777777</v>
      </c>
      <c r="Y33" s="508"/>
      <c r="AA33" s="75">
        <v>9</v>
      </c>
      <c r="AB33" s="75">
        <v>21</v>
      </c>
      <c r="AC33" s="75">
        <v>0</v>
      </c>
    </row>
    <row r="34" spans="2:29" x14ac:dyDescent="0.15">
      <c r="B34" s="515"/>
      <c r="C34" s="11" t="s">
        <v>129</v>
      </c>
      <c r="D34" s="9" t="s">
        <v>104</v>
      </c>
      <c r="E34" s="9">
        <v>0.43194444444444446</v>
      </c>
      <c r="F34" s="9">
        <v>0.51527777777777783</v>
      </c>
      <c r="G34" s="9">
        <v>0.60555555555555551</v>
      </c>
      <c r="H34" s="9">
        <v>0.68888888888888899</v>
      </c>
      <c r="I34" s="9">
        <v>0.77222222222222225</v>
      </c>
      <c r="J34" s="511"/>
      <c r="O34" s="516"/>
      <c r="P34" s="226" t="s">
        <v>356</v>
      </c>
      <c r="Q34" s="156">
        <f t="shared" si="6"/>
        <v>0.3972222222222222</v>
      </c>
      <c r="R34" s="156">
        <f t="shared" si="0"/>
        <v>0.43888888888888888</v>
      </c>
      <c r="S34" s="156">
        <f t="shared" si="1"/>
        <v>0.48055555555555557</v>
      </c>
      <c r="T34" s="156">
        <f t="shared" si="2"/>
        <v>0.56388888888888888</v>
      </c>
      <c r="U34" s="156">
        <f t="shared" si="3"/>
        <v>0.60555555555555551</v>
      </c>
      <c r="V34" s="156">
        <f t="shared" si="4"/>
        <v>0.64722222222222225</v>
      </c>
      <c r="W34" s="508"/>
      <c r="X34" s="177">
        <f t="shared" si="5"/>
        <v>0.77222222222222225</v>
      </c>
      <c r="Y34" s="508"/>
      <c r="AA34" s="75">
        <v>9</v>
      </c>
      <c r="AB34" s="75">
        <v>22</v>
      </c>
      <c r="AC34" s="75">
        <v>0</v>
      </c>
    </row>
    <row r="35" spans="2:29" x14ac:dyDescent="0.15">
      <c r="B35" s="515"/>
      <c r="C35" s="5" t="s">
        <v>52</v>
      </c>
      <c r="D35" s="8" t="s">
        <v>105</v>
      </c>
      <c r="E35" s="8">
        <v>0.43333333333333335</v>
      </c>
      <c r="F35" s="8">
        <v>0.51666666666666672</v>
      </c>
      <c r="G35" s="8">
        <v>0.6069444444444444</v>
      </c>
      <c r="H35" s="8">
        <v>0.69027777777777777</v>
      </c>
      <c r="I35" s="8">
        <v>0.77361111111111114</v>
      </c>
      <c r="J35" s="511"/>
      <c r="O35" s="516"/>
      <c r="P35" s="225" t="s">
        <v>52</v>
      </c>
      <c r="Q35" s="163">
        <f t="shared" si="6"/>
        <v>0.39861111111111108</v>
      </c>
      <c r="R35" s="163">
        <f t="shared" si="0"/>
        <v>0.44027777777777777</v>
      </c>
      <c r="S35" s="163">
        <f t="shared" si="1"/>
        <v>0.48194444444444445</v>
      </c>
      <c r="T35" s="163">
        <f t="shared" si="2"/>
        <v>0.56527777777777777</v>
      </c>
      <c r="U35" s="163">
        <f t="shared" si="3"/>
        <v>0.6069444444444444</v>
      </c>
      <c r="V35" s="163">
        <f t="shared" si="4"/>
        <v>0.64861111111111114</v>
      </c>
      <c r="W35" s="508"/>
      <c r="X35" s="178">
        <f t="shared" si="5"/>
        <v>0.77361111111111114</v>
      </c>
      <c r="Y35" s="508"/>
      <c r="AA35" s="75">
        <v>9</v>
      </c>
      <c r="AB35" s="75">
        <v>24</v>
      </c>
      <c r="AC35" s="75">
        <v>0</v>
      </c>
    </row>
    <row r="36" spans="2:29" x14ac:dyDescent="0.15">
      <c r="B36" s="515"/>
      <c r="C36" s="4" t="s">
        <v>53</v>
      </c>
      <c r="D36" s="9" t="s">
        <v>106</v>
      </c>
      <c r="E36" s="9">
        <v>0.43611111111111112</v>
      </c>
      <c r="F36" s="9">
        <v>0.51944444444444449</v>
      </c>
      <c r="G36" s="9">
        <v>0.60972222222222217</v>
      </c>
      <c r="H36" s="9">
        <v>0.69305555555555554</v>
      </c>
      <c r="I36" s="9">
        <v>0.77638888888888891</v>
      </c>
      <c r="J36" s="511"/>
      <c r="O36" s="516"/>
      <c r="P36" s="226" t="s">
        <v>53</v>
      </c>
      <c r="Q36" s="156">
        <f t="shared" si="6"/>
        <v>0.40138888888888885</v>
      </c>
      <c r="R36" s="156">
        <f t="shared" si="0"/>
        <v>0.44305555555555554</v>
      </c>
      <c r="S36" s="156">
        <f t="shared" si="1"/>
        <v>0.48472222222222222</v>
      </c>
      <c r="T36" s="156">
        <f t="shared" si="2"/>
        <v>0.56805555555555554</v>
      </c>
      <c r="U36" s="156">
        <f t="shared" si="3"/>
        <v>0.60972222222222217</v>
      </c>
      <c r="V36" s="156">
        <f t="shared" si="4"/>
        <v>0.65138888888888891</v>
      </c>
      <c r="W36" s="508"/>
      <c r="X36" s="177">
        <f t="shared" si="5"/>
        <v>0.77638888888888891</v>
      </c>
      <c r="Y36" s="508"/>
      <c r="AA36" s="75">
        <v>9</v>
      </c>
      <c r="AB36" s="75">
        <v>28</v>
      </c>
      <c r="AC36" s="75">
        <v>0</v>
      </c>
    </row>
    <row r="37" spans="2:29" x14ac:dyDescent="0.15">
      <c r="B37" s="515"/>
      <c r="C37" s="14" t="s">
        <v>95</v>
      </c>
      <c r="D37" s="10" t="s">
        <v>107</v>
      </c>
      <c r="E37" s="10">
        <v>0.4375</v>
      </c>
      <c r="F37" s="10">
        <v>0.52083333333333337</v>
      </c>
      <c r="G37" s="10">
        <v>0.61111111111111105</v>
      </c>
      <c r="H37" s="10">
        <v>0.69444444444444453</v>
      </c>
      <c r="I37" s="10">
        <v>0.77777777777777779</v>
      </c>
      <c r="J37" s="511"/>
      <c r="O37" s="516"/>
      <c r="P37" s="191" t="s">
        <v>95</v>
      </c>
      <c r="Q37" s="163">
        <f t="shared" si="6"/>
        <v>0.40277777777777773</v>
      </c>
      <c r="R37" s="163">
        <f t="shared" si="0"/>
        <v>0.44444444444444442</v>
      </c>
      <c r="S37" s="163">
        <f t="shared" si="1"/>
        <v>0.4861111111111111</v>
      </c>
      <c r="T37" s="163">
        <f t="shared" si="2"/>
        <v>0.56944444444444442</v>
      </c>
      <c r="U37" s="163">
        <f t="shared" si="3"/>
        <v>0.61111111111111105</v>
      </c>
      <c r="V37" s="163">
        <f t="shared" si="4"/>
        <v>0.65277777777777779</v>
      </c>
      <c r="W37" s="508"/>
      <c r="X37" s="178">
        <f t="shared" si="5"/>
        <v>0.77777777777777779</v>
      </c>
      <c r="Y37" s="508"/>
      <c r="AA37" s="75">
        <v>9</v>
      </c>
      <c r="AB37" s="75">
        <v>30</v>
      </c>
      <c r="AC37" s="75">
        <v>0</v>
      </c>
    </row>
    <row r="38" spans="2:29" x14ac:dyDescent="0.15">
      <c r="B38" s="515"/>
      <c r="C38" s="17" t="s">
        <v>89</v>
      </c>
      <c r="D38" s="9" t="s">
        <v>117</v>
      </c>
      <c r="E38" s="9">
        <v>0.4381944444444445</v>
      </c>
      <c r="F38" s="9">
        <v>0.52152777777777781</v>
      </c>
      <c r="G38" s="9">
        <v>0.6118055555555556</v>
      </c>
      <c r="H38" s="9">
        <v>0.69513888888888886</v>
      </c>
      <c r="I38" s="9">
        <v>0.77847222222222223</v>
      </c>
      <c r="J38" s="511"/>
      <c r="O38" s="516"/>
      <c r="P38" s="226" t="s">
        <v>89</v>
      </c>
      <c r="Q38" s="156">
        <f t="shared" si="6"/>
        <v>0.40347222222222223</v>
      </c>
      <c r="R38" s="156">
        <f t="shared" si="0"/>
        <v>0.44513888888888892</v>
      </c>
      <c r="S38" s="156">
        <f t="shared" si="1"/>
        <v>0.48680555555555555</v>
      </c>
      <c r="T38" s="156">
        <f t="shared" si="2"/>
        <v>0.57013888888888886</v>
      </c>
      <c r="U38" s="156">
        <f t="shared" si="3"/>
        <v>0.6118055555555556</v>
      </c>
      <c r="V38" s="156">
        <f t="shared" si="4"/>
        <v>0.65347222222222223</v>
      </c>
      <c r="W38" s="508"/>
      <c r="X38" s="177">
        <f t="shared" si="5"/>
        <v>0.77847222222222223</v>
      </c>
      <c r="Y38" s="508"/>
      <c r="AA38" s="75">
        <v>9</v>
      </c>
      <c r="AB38" s="75">
        <v>31</v>
      </c>
      <c r="AC38" s="75">
        <v>0</v>
      </c>
    </row>
    <row r="39" spans="2:29" ht="13.5" customHeight="1" x14ac:dyDescent="0.15">
      <c r="B39" s="515"/>
      <c r="C39" s="14" t="s">
        <v>75</v>
      </c>
      <c r="D39" s="10" t="s">
        <v>108</v>
      </c>
      <c r="E39" s="10">
        <v>0.43958333333333338</v>
      </c>
      <c r="F39" s="10">
        <v>0.5229166666666667</v>
      </c>
      <c r="G39" s="10">
        <v>0.61319444444444449</v>
      </c>
      <c r="H39" s="10">
        <v>0.69652777777777775</v>
      </c>
      <c r="I39" s="10">
        <v>0.77986111111111101</v>
      </c>
      <c r="J39" s="511"/>
      <c r="O39" s="516"/>
      <c r="P39" s="191" t="s">
        <v>75</v>
      </c>
      <c r="Q39" s="163">
        <f t="shared" si="6"/>
        <v>0.40486111111111112</v>
      </c>
      <c r="R39" s="163">
        <f t="shared" si="0"/>
        <v>0.4465277777777778</v>
      </c>
      <c r="S39" s="163">
        <f t="shared" si="1"/>
        <v>0.48819444444444443</v>
      </c>
      <c r="T39" s="163">
        <f t="shared" si="2"/>
        <v>0.57152777777777775</v>
      </c>
      <c r="U39" s="163">
        <f t="shared" si="3"/>
        <v>0.61319444444444449</v>
      </c>
      <c r="V39" s="163">
        <f t="shared" si="4"/>
        <v>0.65486111111111112</v>
      </c>
      <c r="W39" s="508"/>
      <c r="X39" s="178">
        <f t="shared" si="5"/>
        <v>0.77986111111111101</v>
      </c>
      <c r="Y39" s="508"/>
      <c r="AA39" s="75">
        <v>9</v>
      </c>
      <c r="AB39" s="75">
        <v>33</v>
      </c>
      <c r="AC39" s="75">
        <v>0</v>
      </c>
    </row>
    <row r="40" spans="2:29" x14ac:dyDescent="0.15">
      <c r="B40" s="515"/>
      <c r="C40" s="4" t="s">
        <v>152</v>
      </c>
      <c r="D40" s="9" t="s">
        <v>118</v>
      </c>
      <c r="E40" s="9">
        <v>0.44166666666666665</v>
      </c>
      <c r="F40" s="9">
        <v>0.52500000000000002</v>
      </c>
      <c r="G40" s="9">
        <v>0.61527777777777781</v>
      </c>
      <c r="H40" s="9">
        <v>0.69861111111111107</v>
      </c>
      <c r="I40" s="9">
        <v>0.78194444444444444</v>
      </c>
      <c r="J40" s="511"/>
      <c r="O40" s="516"/>
      <c r="P40" s="226" t="s">
        <v>152</v>
      </c>
      <c r="Q40" s="156">
        <f t="shared" si="6"/>
        <v>0.4069444444444445</v>
      </c>
      <c r="R40" s="156">
        <f t="shared" si="0"/>
        <v>0.44861111111111113</v>
      </c>
      <c r="S40" s="156">
        <f t="shared" si="1"/>
        <v>0.49027777777777781</v>
      </c>
      <c r="T40" s="156">
        <f t="shared" si="2"/>
        <v>0.57361111111111118</v>
      </c>
      <c r="U40" s="156">
        <f t="shared" si="3"/>
        <v>0.61527777777777781</v>
      </c>
      <c r="V40" s="156">
        <f t="shared" si="4"/>
        <v>0.65694444444444444</v>
      </c>
      <c r="W40" s="508"/>
      <c r="X40" s="177">
        <f t="shared" si="5"/>
        <v>0.78194444444444444</v>
      </c>
      <c r="Y40" s="508"/>
      <c r="AA40" s="75">
        <v>9</v>
      </c>
      <c r="AB40" s="75">
        <v>36</v>
      </c>
      <c r="AC40" s="75">
        <v>0</v>
      </c>
    </row>
    <row r="41" spans="2:29" ht="14.25" thickBot="1" x14ac:dyDescent="0.2">
      <c r="B41" s="515"/>
      <c r="C41" s="18" t="s">
        <v>7</v>
      </c>
      <c r="D41" s="12" t="s">
        <v>119</v>
      </c>
      <c r="E41" s="12">
        <v>0.4458333333333333</v>
      </c>
      <c r="F41" s="12">
        <v>0.52916666666666667</v>
      </c>
      <c r="G41" s="12">
        <v>0.61944444444444446</v>
      </c>
      <c r="H41" s="12">
        <v>0.70277777777777783</v>
      </c>
      <c r="I41" s="12">
        <v>0.78611111111111109</v>
      </c>
      <c r="J41" s="512"/>
      <c r="O41" s="517"/>
      <c r="P41" s="191" t="s">
        <v>7</v>
      </c>
      <c r="Q41" s="163">
        <f t="shared" si="6"/>
        <v>0.41111111111111115</v>
      </c>
      <c r="R41" s="163">
        <f t="shared" si="0"/>
        <v>0.45277777777777778</v>
      </c>
      <c r="S41" s="163">
        <f t="shared" si="1"/>
        <v>0.49444444444444446</v>
      </c>
      <c r="T41" s="163">
        <f t="shared" si="2"/>
        <v>0.57777777777777783</v>
      </c>
      <c r="U41" s="163">
        <f t="shared" si="3"/>
        <v>0.61944444444444446</v>
      </c>
      <c r="V41" s="163">
        <f t="shared" si="4"/>
        <v>0.66111111111111109</v>
      </c>
      <c r="W41" s="509"/>
      <c r="X41" s="198">
        <f t="shared" si="5"/>
        <v>0.78611111111111109</v>
      </c>
      <c r="Y41" s="509"/>
      <c r="AA41" s="75">
        <v>9</v>
      </c>
      <c r="AB41" s="75">
        <v>42</v>
      </c>
      <c r="AC41" s="75">
        <v>0</v>
      </c>
    </row>
    <row r="42" spans="2:29" x14ac:dyDescent="0.15">
      <c r="B42" s="33"/>
      <c r="D42" s="513" t="s">
        <v>109</v>
      </c>
      <c r="E42" s="513"/>
      <c r="F42" s="513"/>
    </row>
    <row r="43" spans="2:29" ht="14.25" thickBot="1" x14ac:dyDescent="0.2">
      <c r="B43" s="1"/>
      <c r="C43" s="13" t="s">
        <v>31</v>
      </c>
      <c r="D43" s="1"/>
      <c r="E43" s="1"/>
      <c r="F43" s="1"/>
      <c r="G43" s="1"/>
      <c r="H43" s="1"/>
      <c r="I43" s="1"/>
      <c r="J43" s="1"/>
    </row>
    <row r="44" spans="2:29" x14ac:dyDescent="0.15">
      <c r="B44" s="514" t="s">
        <v>304</v>
      </c>
      <c r="C44" s="42" t="s">
        <v>1</v>
      </c>
      <c r="D44" s="83">
        <v>0.375</v>
      </c>
      <c r="E44" s="83">
        <f>TIME(HOUR(D44)+2,MINUTE(D44),SECOND(D44))</f>
        <v>0.45833333333333331</v>
      </c>
      <c r="F44" s="83">
        <f>TIME(HOUR(E44)+2,MINUTE(E44)+10,SECOND(E44))</f>
        <v>0.54861111111111105</v>
      </c>
      <c r="G44" s="83">
        <f>TIME(HOUR(F44)+2,MINUTE(F44),SECOND(F44))</f>
        <v>0.63194444444444442</v>
      </c>
      <c r="H44" s="83">
        <f>TIME(HOUR(G44)+2,MINUTE(G44),SECOND(G44))</f>
        <v>0.71527777777777779</v>
      </c>
      <c r="I44" s="37">
        <v>0.79861111111111116</v>
      </c>
      <c r="J44" s="38">
        <v>0.83680555555555547</v>
      </c>
    </row>
    <row r="45" spans="2:29" x14ac:dyDescent="0.15">
      <c r="B45" s="515"/>
      <c r="C45" s="4" t="s">
        <v>87</v>
      </c>
      <c r="D45" s="90">
        <v>0.37916666666666665</v>
      </c>
      <c r="E45" s="90">
        <f t="shared" ref="E45:E59" si="7">TIME(HOUR(D45)+2,MINUTE(D45),SECOND(D45))</f>
        <v>0.46249999999999997</v>
      </c>
      <c r="F45" s="90">
        <f t="shared" ref="F45:F59" si="8">TIME(HOUR(E45)+2,MINUTE(E45)+10,SECOND(E45))</f>
        <v>0.55277777777777781</v>
      </c>
      <c r="G45" s="90">
        <f t="shared" ref="G45:H59" si="9">TIME(HOUR(F45)+2,MINUTE(F45),SECOND(F45))</f>
        <v>0.63611111111111118</v>
      </c>
      <c r="H45" s="90">
        <f t="shared" si="9"/>
        <v>0.71944444444444444</v>
      </c>
      <c r="I45" s="523" t="s">
        <v>8</v>
      </c>
      <c r="J45" s="510" t="s">
        <v>8</v>
      </c>
      <c r="O45">
        <v>11</v>
      </c>
    </row>
    <row r="46" spans="2:29" x14ac:dyDescent="0.15">
      <c r="B46" s="515"/>
      <c r="C46" s="5" t="s">
        <v>32</v>
      </c>
      <c r="D46" s="84">
        <v>0.38055555555555554</v>
      </c>
      <c r="E46" s="84">
        <f t="shared" si="7"/>
        <v>0.46388888888888885</v>
      </c>
      <c r="F46" s="84">
        <f t="shared" si="8"/>
        <v>0.5541666666666667</v>
      </c>
      <c r="G46" s="84">
        <f t="shared" si="9"/>
        <v>0.63750000000000007</v>
      </c>
      <c r="H46" s="84">
        <f t="shared" si="9"/>
        <v>0.72083333333333333</v>
      </c>
      <c r="I46" s="524"/>
      <c r="J46" s="511"/>
      <c r="O46">
        <v>13</v>
      </c>
    </row>
    <row r="47" spans="2:29" x14ac:dyDescent="0.15">
      <c r="B47" s="515"/>
      <c r="C47" s="4" t="s">
        <v>33</v>
      </c>
      <c r="D47" s="90">
        <v>0.38263888888888892</v>
      </c>
      <c r="E47" s="90">
        <f t="shared" si="7"/>
        <v>0.46597222222222223</v>
      </c>
      <c r="F47" s="90">
        <f t="shared" si="8"/>
        <v>0.55625000000000002</v>
      </c>
      <c r="G47" s="90">
        <f t="shared" si="9"/>
        <v>0.63958333333333328</v>
      </c>
      <c r="H47" s="90">
        <f t="shared" si="9"/>
        <v>0.72291666666666676</v>
      </c>
      <c r="I47" s="524"/>
      <c r="J47" s="511"/>
      <c r="O47">
        <v>15</v>
      </c>
    </row>
    <row r="48" spans="2:29" x14ac:dyDescent="0.15">
      <c r="B48" s="515"/>
      <c r="C48" s="5" t="s">
        <v>34</v>
      </c>
      <c r="D48" s="84">
        <v>0.38611111111111113</v>
      </c>
      <c r="E48" s="84">
        <f t="shared" si="7"/>
        <v>0.4694444444444445</v>
      </c>
      <c r="F48" s="84">
        <f t="shared" si="8"/>
        <v>0.55972222222222223</v>
      </c>
      <c r="G48" s="84">
        <f t="shared" si="9"/>
        <v>0.6430555555555556</v>
      </c>
      <c r="H48" s="84">
        <f t="shared" si="9"/>
        <v>0.72638888888888886</v>
      </c>
      <c r="I48" s="524"/>
      <c r="J48" s="511"/>
      <c r="O48">
        <v>19</v>
      </c>
    </row>
    <row r="49" spans="2:10" x14ac:dyDescent="0.15">
      <c r="B49" s="515"/>
      <c r="C49" s="4" t="s">
        <v>314</v>
      </c>
      <c r="D49" s="90">
        <v>0.3888888888888889</v>
      </c>
      <c r="E49" s="90">
        <f t="shared" si="7"/>
        <v>0.47222222222222227</v>
      </c>
      <c r="F49" s="90">
        <f t="shared" si="8"/>
        <v>0.5625</v>
      </c>
      <c r="G49" s="90">
        <f t="shared" si="9"/>
        <v>0.64583333333333337</v>
      </c>
      <c r="H49" s="90">
        <f t="shared" si="9"/>
        <v>0.72916666666666663</v>
      </c>
      <c r="I49" s="524"/>
      <c r="J49" s="511"/>
    </row>
    <row r="50" spans="2:10" x14ac:dyDescent="0.15">
      <c r="B50" s="515"/>
      <c r="C50" s="5" t="s">
        <v>305</v>
      </c>
      <c r="D50" s="84">
        <v>0.38958333333333334</v>
      </c>
      <c r="E50" s="84">
        <f t="shared" si="7"/>
        <v>0.47291666666666665</v>
      </c>
      <c r="F50" s="84">
        <f t="shared" si="8"/>
        <v>0.56319444444444444</v>
      </c>
      <c r="G50" s="84">
        <f t="shared" si="9"/>
        <v>0.64652777777777781</v>
      </c>
      <c r="H50" s="84">
        <f t="shared" si="9"/>
        <v>0.72986111111111107</v>
      </c>
      <c r="I50" s="524"/>
      <c r="J50" s="511"/>
    </row>
    <row r="51" spans="2:10" x14ac:dyDescent="0.15">
      <c r="B51" s="515"/>
      <c r="C51" s="11" t="s">
        <v>306</v>
      </c>
      <c r="D51" s="90">
        <v>0.39166666666666666</v>
      </c>
      <c r="E51" s="90">
        <f t="shared" si="7"/>
        <v>0.47500000000000003</v>
      </c>
      <c r="F51" s="90">
        <f t="shared" si="8"/>
        <v>0.56527777777777777</v>
      </c>
      <c r="G51" s="90">
        <f t="shared" si="9"/>
        <v>0.64861111111111114</v>
      </c>
      <c r="H51" s="90">
        <f t="shared" si="9"/>
        <v>0.7319444444444444</v>
      </c>
      <c r="I51" s="524"/>
      <c r="J51" s="511"/>
    </row>
    <row r="52" spans="2:10" x14ac:dyDescent="0.15">
      <c r="B52" s="515"/>
      <c r="C52" s="5" t="s">
        <v>315</v>
      </c>
      <c r="D52" s="84">
        <v>0.39305555555555555</v>
      </c>
      <c r="E52" s="84">
        <f t="shared" si="7"/>
        <v>0.47638888888888892</v>
      </c>
      <c r="F52" s="84">
        <f t="shared" si="8"/>
        <v>0.56666666666666665</v>
      </c>
      <c r="G52" s="84">
        <f t="shared" si="9"/>
        <v>0.65</v>
      </c>
      <c r="H52" s="84">
        <f t="shared" si="9"/>
        <v>0.73333333333333339</v>
      </c>
      <c r="I52" s="524"/>
      <c r="J52" s="511"/>
    </row>
    <row r="53" spans="2:10" x14ac:dyDescent="0.15">
      <c r="B53" s="515"/>
      <c r="C53" s="11" t="s">
        <v>307</v>
      </c>
      <c r="D53" s="90">
        <v>0.39374999999999999</v>
      </c>
      <c r="E53" s="90">
        <f t="shared" si="7"/>
        <v>0.4770833333333333</v>
      </c>
      <c r="F53" s="90">
        <f t="shared" si="8"/>
        <v>0.56736111111111109</v>
      </c>
      <c r="G53" s="90">
        <f t="shared" si="9"/>
        <v>0.65069444444444446</v>
      </c>
      <c r="H53" s="90">
        <f t="shared" si="9"/>
        <v>0.73402777777777783</v>
      </c>
      <c r="I53" s="524"/>
      <c r="J53" s="511"/>
    </row>
    <row r="54" spans="2:10" x14ac:dyDescent="0.15">
      <c r="B54" s="515"/>
      <c r="C54" s="5" t="s">
        <v>129</v>
      </c>
      <c r="D54" s="84">
        <v>0.39444444444444443</v>
      </c>
      <c r="E54" s="84">
        <f t="shared" si="7"/>
        <v>0.4777777777777778</v>
      </c>
      <c r="F54" s="84">
        <f t="shared" si="8"/>
        <v>0.56805555555555554</v>
      </c>
      <c r="G54" s="84">
        <f t="shared" si="9"/>
        <v>0.65138888888888891</v>
      </c>
      <c r="H54" s="84">
        <f t="shared" si="9"/>
        <v>0.73472222222222217</v>
      </c>
      <c r="I54" s="524"/>
      <c r="J54" s="511"/>
    </row>
    <row r="55" spans="2:10" x14ac:dyDescent="0.15">
      <c r="B55" s="515"/>
      <c r="C55" s="4" t="s">
        <v>52</v>
      </c>
      <c r="D55" s="90">
        <v>0.39583333333333331</v>
      </c>
      <c r="E55" s="90">
        <f t="shared" si="7"/>
        <v>0.47916666666666669</v>
      </c>
      <c r="F55" s="90">
        <f t="shared" si="8"/>
        <v>0.56944444444444442</v>
      </c>
      <c r="G55" s="90">
        <f t="shared" si="9"/>
        <v>0.65277777777777779</v>
      </c>
      <c r="H55" s="90">
        <f t="shared" si="9"/>
        <v>0.73611111111111116</v>
      </c>
      <c r="I55" s="524"/>
      <c r="J55" s="511"/>
    </row>
    <row r="56" spans="2:10" x14ac:dyDescent="0.15">
      <c r="B56" s="515"/>
      <c r="C56" s="6" t="s">
        <v>89</v>
      </c>
      <c r="D56" s="84">
        <v>0.3979166666666667</v>
      </c>
      <c r="E56" s="84">
        <f t="shared" si="7"/>
        <v>0.48125000000000001</v>
      </c>
      <c r="F56" s="84">
        <f t="shared" si="8"/>
        <v>0.57152777777777775</v>
      </c>
      <c r="G56" s="84">
        <f t="shared" si="9"/>
        <v>0.65486111111111112</v>
      </c>
      <c r="H56" s="84">
        <f t="shared" si="9"/>
        <v>0.73819444444444438</v>
      </c>
      <c r="I56" s="524"/>
      <c r="J56" s="511"/>
    </row>
    <row r="57" spans="2:10" x14ac:dyDescent="0.15">
      <c r="B57" s="515"/>
      <c r="C57" s="4" t="s">
        <v>75</v>
      </c>
      <c r="D57" s="91">
        <v>0.39930555555555558</v>
      </c>
      <c r="E57" s="91">
        <f t="shared" si="7"/>
        <v>0.4826388888888889</v>
      </c>
      <c r="F57" s="91">
        <f t="shared" si="8"/>
        <v>0.57291666666666663</v>
      </c>
      <c r="G57" s="91">
        <f t="shared" si="9"/>
        <v>0.65625</v>
      </c>
      <c r="H57" s="91">
        <f t="shared" si="9"/>
        <v>0.73958333333333337</v>
      </c>
      <c r="I57" s="524"/>
      <c r="J57" s="511"/>
    </row>
    <row r="58" spans="2:10" x14ac:dyDescent="0.15">
      <c r="B58" s="515"/>
      <c r="C58" s="14" t="s">
        <v>152</v>
      </c>
      <c r="D58" s="85">
        <v>0.40138888888888885</v>
      </c>
      <c r="E58" s="85">
        <f t="shared" si="7"/>
        <v>0.48472222222222222</v>
      </c>
      <c r="F58" s="85">
        <f t="shared" si="8"/>
        <v>0.57500000000000007</v>
      </c>
      <c r="G58" s="85">
        <f t="shared" si="9"/>
        <v>0.65833333333333333</v>
      </c>
      <c r="H58" s="85">
        <f t="shared" si="9"/>
        <v>0.7416666666666667</v>
      </c>
      <c r="I58" s="524"/>
      <c r="J58" s="511"/>
    </row>
    <row r="59" spans="2:10" ht="14.25" thickBot="1" x14ac:dyDescent="0.2">
      <c r="B59" s="515"/>
      <c r="C59" s="15" t="s">
        <v>7</v>
      </c>
      <c r="D59" s="92">
        <v>0.40486111111111112</v>
      </c>
      <c r="E59" s="92">
        <f t="shared" si="7"/>
        <v>0.48819444444444443</v>
      </c>
      <c r="F59" s="92">
        <f t="shared" si="8"/>
        <v>0.57847222222222217</v>
      </c>
      <c r="G59" s="92">
        <f t="shared" si="9"/>
        <v>0.66180555555555554</v>
      </c>
      <c r="H59" s="92">
        <f t="shared" si="9"/>
        <v>0.74513888888888891</v>
      </c>
      <c r="I59" s="525"/>
      <c r="J59" s="512"/>
    </row>
    <row r="60" spans="2:10" x14ac:dyDescent="0.15">
      <c r="B60" s="33"/>
      <c r="D60" s="513"/>
      <c r="E60" s="513"/>
      <c r="F60" s="513"/>
    </row>
  </sheetData>
  <mergeCells count="14">
    <mergeCell ref="Y26:Y41"/>
    <mergeCell ref="W26:W41"/>
    <mergeCell ref="Q18:T18"/>
    <mergeCell ref="B3:B19"/>
    <mergeCell ref="B25:B41"/>
    <mergeCell ref="J26:J41"/>
    <mergeCell ref="D60:F60"/>
    <mergeCell ref="J4:J19"/>
    <mergeCell ref="D20:F20"/>
    <mergeCell ref="O25:O41"/>
    <mergeCell ref="B44:B59"/>
    <mergeCell ref="I45:I59"/>
    <mergeCell ref="J45:J59"/>
    <mergeCell ref="D42:F42"/>
  </mergeCells>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21"/>
  <sheetViews>
    <sheetView showGridLines="0" workbookViewId="0">
      <selection activeCell="A12" sqref="A12:Q18"/>
    </sheetView>
  </sheetViews>
  <sheetFormatPr defaultRowHeight="13.5" x14ac:dyDescent="0.15"/>
  <cols>
    <col min="1" max="1" width="1.125" customWidth="1"/>
    <col min="2" max="2" width="5.625" customWidth="1"/>
    <col min="3" max="3" width="19.375" customWidth="1"/>
    <col min="4" max="4" width="6" customWidth="1"/>
    <col min="5" max="20" width="5.625" customWidth="1"/>
  </cols>
  <sheetData>
    <row r="2" spans="2:23" ht="15" customHeight="1" x14ac:dyDescent="0.15">
      <c r="B2" s="132"/>
      <c r="C2" s="133" t="s">
        <v>76</v>
      </c>
      <c r="D2" s="134" t="s">
        <v>80</v>
      </c>
      <c r="E2" s="132"/>
      <c r="F2" s="132"/>
      <c r="G2" s="132"/>
      <c r="H2" s="132"/>
      <c r="I2" s="132"/>
      <c r="J2" s="132"/>
      <c r="K2" s="132"/>
      <c r="L2" s="132"/>
      <c r="M2" s="132"/>
      <c r="N2" s="132"/>
      <c r="O2" s="132"/>
      <c r="P2" s="132"/>
      <c r="Q2" s="132"/>
      <c r="R2" s="132"/>
      <c r="S2" s="1"/>
      <c r="T2" s="1"/>
    </row>
    <row r="3" spans="2:23" ht="15" customHeight="1" x14ac:dyDescent="0.15">
      <c r="B3" s="559" t="s">
        <v>77</v>
      </c>
      <c r="C3" s="173" t="s">
        <v>346</v>
      </c>
      <c r="D3" s="174" t="s">
        <v>363</v>
      </c>
      <c r="E3" s="174" t="s">
        <v>363</v>
      </c>
      <c r="F3" s="174" t="s">
        <v>363</v>
      </c>
      <c r="G3" s="174" t="s">
        <v>363</v>
      </c>
      <c r="H3" s="174" t="s">
        <v>363</v>
      </c>
      <c r="I3" s="174" t="s">
        <v>363</v>
      </c>
      <c r="J3" s="174" t="s">
        <v>363</v>
      </c>
      <c r="K3" s="174" t="s">
        <v>363</v>
      </c>
      <c r="L3" s="174" t="s">
        <v>363</v>
      </c>
      <c r="M3" s="174" t="s">
        <v>363</v>
      </c>
      <c r="N3" s="183"/>
      <c r="O3" s="174" t="s">
        <v>363</v>
      </c>
      <c r="P3" s="186"/>
      <c r="Q3" s="174" t="s">
        <v>363</v>
      </c>
      <c r="R3" s="174" t="s">
        <v>363</v>
      </c>
      <c r="S3" s="1"/>
      <c r="T3" s="1"/>
    </row>
    <row r="4" spans="2:23" ht="15" customHeight="1" x14ac:dyDescent="0.15">
      <c r="B4" s="560"/>
      <c r="C4" s="187" t="s">
        <v>347</v>
      </c>
      <c r="D4" s="188" t="s">
        <v>363</v>
      </c>
      <c r="E4" s="188" t="s">
        <v>363</v>
      </c>
      <c r="F4" s="188" t="s">
        <v>363</v>
      </c>
      <c r="G4" s="188" t="s">
        <v>363</v>
      </c>
      <c r="H4" s="188" t="s">
        <v>363</v>
      </c>
      <c r="I4" s="188" t="s">
        <v>423</v>
      </c>
      <c r="J4" s="188" t="s">
        <v>363</v>
      </c>
      <c r="K4" s="188" t="s">
        <v>363</v>
      </c>
      <c r="L4" s="188" t="s">
        <v>363</v>
      </c>
      <c r="M4" s="188" t="s">
        <v>363</v>
      </c>
      <c r="N4" s="189" t="s">
        <v>363</v>
      </c>
      <c r="O4" s="188"/>
      <c r="P4" s="190" t="s">
        <v>363</v>
      </c>
      <c r="Q4" s="180"/>
      <c r="R4" s="180"/>
      <c r="S4" s="1"/>
      <c r="T4" s="1"/>
      <c r="U4" s="282" t="s">
        <v>392</v>
      </c>
      <c r="V4" s="282" t="s">
        <v>389</v>
      </c>
      <c r="W4" s="282" t="s">
        <v>390</v>
      </c>
    </row>
    <row r="5" spans="2:23" ht="15" customHeight="1" x14ac:dyDescent="0.15">
      <c r="B5" s="560"/>
      <c r="C5" s="225" t="s">
        <v>1</v>
      </c>
      <c r="D5" s="155" t="s">
        <v>93</v>
      </c>
      <c r="E5" s="155" t="s">
        <v>93</v>
      </c>
      <c r="F5" s="331">
        <f>TIME(U5+1,V5,W5)</f>
        <v>0.41666666666666669</v>
      </c>
      <c r="G5" s="163">
        <f>TIME(U5+2,V5+10,W5)</f>
        <v>0.46527777777777773</v>
      </c>
      <c r="H5" s="163">
        <f>TIME(U5+3,V5+10,W5)</f>
        <v>0.50694444444444442</v>
      </c>
      <c r="I5" s="163">
        <f>TIME(U5+4,V5+10,W5)</f>
        <v>0.54861111111111105</v>
      </c>
      <c r="J5" s="163">
        <f>TIME(U5+5,V5+10,W5)</f>
        <v>0.59027777777777779</v>
      </c>
      <c r="K5" s="163">
        <f>TIME(U5+6,V5+10,W5)</f>
        <v>0.63194444444444442</v>
      </c>
      <c r="L5" s="163">
        <f>TIME(U5+7,V5+10,W5)</f>
        <v>0.67361111111111116</v>
      </c>
      <c r="M5" s="163">
        <f>TIME(U5+8,V5+10,W5)</f>
        <v>0.71527777777777779</v>
      </c>
      <c r="N5" s="182">
        <f>TIME(U5+8,V5+10,W5)</f>
        <v>0.71527777777777779</v>
      </c>
      <c r="O5" s="163">
        <f>TIME(U5+9,V5+10,W5)</f>
        <v>0.75694444444444453</v>
      </c>
      <c r="P5" s="163">
        <f>TIME(U5+9,V5+10,W5)</f>
        <v>0.75694444444444453</v>
      </c>
      <c r="Q5" s="163">
        <f>TIME(U5+10,V5+10,W5)</f>
        <v>0.79861111111111116</v>
      </c>
      <c r="R5" s="163">
        <f>TIME(U5+11,V5+10,W5)</f>
        <v>0.84027777777777779</v>
      </c>
      <c r="U5" s="289">
        <v>9</v>
      </c>
      <c r="V5" s="75">
        <v>0</v>
      </c>
      <c r="W5" s="75">
        <v>0</v>
      </c>
    </row>
    <row r="6" spans="2:23" ht="15" customHeight="1" x14ac:dyDescent="0.15">
      <c r="B6" s="560"/>
      <c r="C6" s="226" t="s">
        <v>78</v>
      </c>
      <c r="D6" s="291">
        <f>TIME(U5-1,V6+10,W15)</f>
        <v>0.35069444444444442</v>
      </c>
      <c r="E6" s="156">
        <f>TIME(U6,V6+10,W6)</f>
        <v>0.3923611111111111</v>
      </c>
      <c r="F6" s="352">
        <f>TIME(U6+1,V6,W6)</f>
        <v>0.42708333333333331</v>
      </c>
      <c r="G6" s="156">
        <f t="shared" ref="G6:G8" si="0">TIME(U6+2,V6+10,W6)</f>
        <v>0.47569444444444442</v>
      </c>
      <c r="H6" s="156">
        <f t="shared" ref="H6:H8" si="1">TIME(U6+3,V6+10,W6)</f>
        <v>0.51736111111111105</v>
      </c>
      <c r="I6" s="156">
        <f t="shared" ref="I6:I8" si="2">TIME(U6+4,V6+10,W6)</f>
        <v>0.55902777777777779</v>
      </c>
      <c r="J6" s="156">
        <f t="shared" ref="J6" si="3">TIME(U6+5,V6+10,W6)</f>
        <v>0.60069444444444442</v>
      </c>
      <c r="K6" s="156">
        <f t="shared" ref="K6:K8" si="4">TIME(U6+6,V6+10,W6)</f>
        <v>0.64236111111111105</v>
      </c>
      <c r="L6" s="156">
        <f t="shared" ref="L6" si="5">TIME(U6+7,V6+10,W6)</f>
        <v>0.68402777777777779</v>
      </c>
      <c r="M6" s="156">
        <f t="shared" ref="M6:M8" si="6">TIME(U6+8,V6+10,W6)</f>
        <v>0.72569444444444453</v>
      </c>
      <c r="N6" s="156">
        <f>TIME(U6+8,V6+10,W6)</f>
        <v>0.72569444444444453</v>
      </c>
      <c r="O6" s="181">
        <f t="shared" ref="O6" si="7">TIME(U6+9,V6+10,W6)</f>
        <v>0.76736111111111116</v>
      </c>
      <c r="P6" s="181">
        <f>TIME(U6+9,V6+10,W6)</f>
        <v>0.76736111111111116</v>
      </c>
      <c r="Q6" s="181">
        <f>TIME(U6+10,V6+10,W6)</f>
        <v>0.80902777777777779</v>
      </c>
      <c r="R6" s="181">
        <f>TIME(U6+11,V6+10,W6)</f>
        <v>0.85069444444444453</v>
      </c>
      <c r="U6" s="289">
        <v>9</v>
      </c>
      <c r="V6" s="75">
        <v>15</v>
      </c>
      <c r="W6" s="75">
        <v>0</v>
      </c>
    </row>
    <row r="7" spans="2:23" ht="15" customHeight="1" x14ac:dyDescent="0.15">
      <c r="B7" s="560"/>
      <c r="C7" s="191" t="s">
        <v>79</v>
      </c>
      <c r="D7" s="292">
        <f t="shared" ref="D7:D8" si="8">TIME(U6-1,V7+10,W16)</f>
        <v>0.3576388888888889</v>
      </c>
      <c r="E7" s="164">
        <f t="shared" ref="E7:E8" si="9">TIME(U7,V7+10,W7)</f>
        <v>0.39930555555555558</v>
      </c>
      <c r="F7" s="164">
        <f t="shared" ref="F7:F8" si="10">TIME(U7+1,V7+10,W7)</f>
        <v>0.44097222222222227</v>
      </c>
      <c r="G7" s="164">
        <f t="shared" si="0"/>
        <v>0.4826388888888889</v>
      </c>
      <c r="H7" s="164">
        <f t="shared" si="1"/>
        <v>0.52430555555555558</v>
      </c>
      <c r="I7" s="164">
        <f t="shared" si="2"/>
        <v>0.56597222222222221</v>
      </c>
      <c r="J7" s="271">
        <f>TIME(U7+5,V7+25,W7)</f>
        <v>0.61805555555555558</v>
      </c>
      <c r="K7" s="164">
        <f t="shared" si="4"/>
        <v>0.64930555555555558</v>
      </c>
      <c r="L7" s="271">
        <f>TIME(U7+7,V7+20,W7)</f>
        <v>0.69791666666666663</v>
      </c>
      <c r="M7" s="164">
        <f t="shared" si="6"/>
        <v>0.73263888888888884</v>
      </c>
      <c r="N7" s="562" t="s">
        <v>536</v>
      </c>
      <c r="O7" s="280">
        <f>TIME(U7+9,V7+15,W7)</f>
        <v>0.77777777777777779</v>
      </c>
      <c r="P7" s="562" t="s">
        <v>536</v>
      </c>
      <c r="Q7" s="557" t="s">
        <v>536</v>
      </c>
      <c r="R7" s="557" t="s">
        <v>535</v>
      </c>
      <c r="U7" s="289">
        <v>9</v>
      </c>
      <c r="V7" s="75">
        <v>25</v>
      </c>
      <c r="W7" s="75">
        <v>0</v>
      </c>
    </row>
    <row r="8" spans="2:23" ht="15" customHeight="1" x14ac:dyDescent="0.15">
      <c r="B8" s="561"/>
      <c r="C8" s="226" t="s">
        <v>7</v>
      </c>
      <c r="D8" s="293">
        <f t="shared" si="8"/>
        <v>0.36805555555555558</v>
      </c>
      <c r="E8" s="156">
        <f t="shared" si="9"/>
        <v>0.40972222222222227</v>
      </c>
      <c r="F8" s="156">
        <f t="shared" si="10"/>
        <v>0.4513888888888889</v>
      </c>
      <c r="G8" s="156">
        <f t="shared" si="0"/>
        <v>0.49305555555555558</v>
      </c>
      <c r="H8" s="156">
        <f t="shared" si="1"/>
        <v>0.53472222222222221</v>
      </c>
      <c r="I8" s="156">
        <f t="shared" si="2"/>
        <v>0.57638888888888895</v>
      </c>
      <c r="J8" s="156">
        <v>0.62847222222222221</v>
      </c>
      <c r="K8" s="156">
        <f t="shared" si="4"/>
        <v>0.65972222222222221</v>
      </c>
      <c r="L8" s="156">
        <f>TIME(U8+7,V8+15,W8)</f>
        <v>0.70486111111111116</v>
      </c>
      <c r="M8" s="156">
        <f t="shared" si="6"/>
        <v>0.74305555555555547</v>
      </c>
      <c r="N8" s="563"/>
      <c r="O8" s="179">
        <f>TIME(U8+9,V8+15,W8)</f>
        <v>0.78819444444444453</v>
      </c>
      <c r="P8" s="563"/>
      <c r="Q8" s="558"/>
      <c r="R8" s="558"/>
      <c r="U8" s="289">
        <v>9</v>
      </c>
      <c r="V8" s="75">
        <v>40</v>
      </c>
      <c r="W8" s="75">
        <v>0</v>
      </c>
    </row>
    <row r="9" spans="2:23" ht="15" customHeight="1" x14ac:dyDescent="0.15">
      <c r="B9" s="135"/>
      <c r="C9" s="172"/>
      <c r="D9" s="564" t="s">
        <v>422</v>
      </c>
      <c r="E9" s="564"/>
      <c r="F9" s="564"/>
      <c r="G9" s="564"/>
      <c r="H9" s="564"/>
      <c r="I9" s="564"/>
      <c r="J9" s="564"/>
      <c r="K9" s="172"/>
      <c r="L9" s="172"/>
      <c r="M9" s="172"/>
      <c r="N9" s="172"/>
      <c r="O9" s="172"/>
      <c r="P9" s="172"/>
      <c r="Q9" s="172"/>
      <c r="R9" s="172"/>
    </row>
    <row r="10" spans="2:23" ht="15" customHeight="1" x14ac:dyDescent="0.15">
      <c r="B10" s="34"/>
      <c r="C10" s="32"/>
      <c r="D10" s="32"/>
      <c r="E10" s="32"/>
      <c r="F10" s="32"/>
      <c r="G10" s="32"/>
      <c r="H10" s="32"/>
      <c r="I10" s="32"/>
      <c r="J10" s="32"/>
      <c r="K10" s="32"/>
      <c r="L10" s="32"/>
      <c r="M10" s="32"/>
      <c r="N10" s="32"/>
      <c r="O10" s="32"/>
      <c r="P10" s="32"/>
      <c r="Q10" s="32"/>
      <c r="R10" s="32"/>
      <c r="S10" s="40"/>
      <c r="T10" s="40"/>
    </row>
    <row r="11" spans="2:23" x14ac:dyDescent="0.15">
      <c r="S11" s="41"/>
      <c r="T11" s="41"/>
    </row>
    <row r="12" spans="2:23" x14ac:dyDescent="0.15">
      <c r="B12" s="132"/>
      <c r="C12" s="133" t="s">
        <v>540</v>
      </c>
      <c r="D12" s="134"/>
      <c r="E12" s="132"/>
      <c r="F12" s="132"/>
      <c r="G12" s="132"/>
      <c r="H12" s="132"/>
      <c r="I12" s="132"/>
      <c r="J12" s="132"/>
      <c r="K12" s="132"/>
      <c r="L12" s="132"/>
      <c r="M12" s="132"/>
      <c r="N12" s="132"/>
      <c r="O12" s="132"/>
      <c r="P12" s="132"/>
      <c r="Q12" s="132"/>
      <c r="R12" s="132"/>
      <c r="S12" s="32"/>
      <c r="T12" s="32"/>
    </row>
    <row r="13" spans="2:23" x14ac:dyDescent="0.15">
      <c r="B13" s="559" t="s">
        <v>378</v>
      </c>
      <c r="C13" s="173" t="s">
        <v>346</v>
      </c>
      <c r="D13" s="174" t="s">
        <v>363</v>
      </c>
      <c r="E13" s="174" t="s">
        <v>363</v>
      </c>
      <c r="F13" s="174" t="s">
        <v>363</v>
      </c>
      <c r="G13" s="174" t="s">
        <v>363</v>
      </c>
      <c r="H13" s="174" t="s">
        <v>363</v>
      </c>
      <c r="I13" s="174" t="s">
        <v>363</v>
      </c>
      <c r="J13" s="174" t="s">
        <v>363</v>
      </c>
      <c r="K13" s="174" t="s">
        <v>363</v>
      </c>
      <c r="L13" s="174" t="s">
        <v>363</v>
      </c>
      <c r="M13" s="174"/>
      <c r="N13" s="174" t="s">
        <v>363</v>
      </c>
      <c r="O13" s="174"/>
      <c r="P13" s="174" t="s">
        <v>363</v>
      </c>
      <c r="Q13" s="174" t="s">
        <v>363</v>
      </c>
      <c r="R13" s="273"/>
    </row>
    <row r="14" spans="2:23" x14ac:dyDescent="0.15">
      <c r="B14" s="560"/>
      <c r="C14" s="187" t="s">
        <v>347</v>
      </c>
      <c r="D14" s="188" t="s">
        <v>363</v>
      </c>
      <c r="E14" s="188" t="s">
        <v>363</v>
      </c>
      <c r="F14" s="188" t="s">
        <v>363</v>
      </c>
      <c r="G14" s="188" t="s">
        <v>363</v>
      </c>
      <c r="H14" s="188" t="s">
        <v>363</v>
      </c>
      <c r="I14" s="188" t="s">
        <v>363</v>
      </c>
      <c r="J14" s="188" t="s">
        <v>363</v>
      </c>
      <c r="K14" s="188" t="s">
        <v>363</v>
      </c>
      <c r="L14" s="188"/>
      <c r="M14" s="188" t="s">
        <v>363</v>
      </c>
      <c r="N14" s="189"/>
      <c r="O14" s="188" t="s">
        <v>363</v>
      </c>
      <c r="P14" s="190"/>
      <c r="Q14" s="180"/>
      <c r="R14" s="273"/>
      <c r="U14" s="282" t="s">
        <v>392</v>
      </c>
      <c r="V14" s="282" t="s">
        <v>389</v>
      </c>
      <c r="W14" s="282" t="s">
        <v>390</v>
      </c>
    </row>
    <row r="15" spans="2:23" x14ac:dyDescent="0.15">
      <c r="B15" s="560"/>
      <c r="C15" s="225" t="s">
        <v>1</v>
      </c>
      <c r="D15" s="163" t="s">
        <v>528</v>
      </c>
      <c r="E15" s="163">
        <f>TIME(U15+1,V15+10,W15)</f>
        <v>0.4236111111111111</v>
      </c>
      <c r="F15" s="163">
        <f>TIME(U15+2,V15+10,W15)</f>
        <v>0.46527777777777773</v>
      </c>
      <c r="G15" s="163">
        <f>TIME(U15+3,V15+10,W15)</f>
        <v>0.50694444444444442</v>
      </c>
      <c r="H15" s="163" t="s">
        <v>529</v>
      </c>
      <c r="I15" s="163">
        <f>TIME(U15+5,V15+10,W15)</f>
        <v>0.59027777777777779</v>
      </c>
      <c r="J15" s="163">
        <f>TIME(U15+6,V15+10,W15)</f>
        <v>0.63194444444444442</v>
      </c>
      <c r="K15" s="163" t="s">
        <v>530</v>
      </c>
      <c r="L15" s="163">
        <f>TIME(U15+8,V15+10,W15)</f>
        <v>0.71527777777777779</v>
      </c>
      <c r="M15" s="163">
        <f>TIME(U15+8,V15+10,W15)</f>
        <v>0.71527777777777779</v>
      </c>
      <c r="N15" s="163">
        <f>TIME(U15+9,V15+10,W15)</f>
        <v>0.75694444444444453</v>
      </c>
      <c r="O15" s="163">
        <f>TIME(U15+9,V15+10,W15)</f>
        <v>0.75694444444444453</v>
      </c>
      <c r="P15" s="163">
        <f>TIME(U15+10,V15+10,W15)</f>
        <v>0.79861111111111116</v>
      </c>
      <c r="Q15" s="163">
        <f>TIME(U15+11,V15+10,W15)</f>
        <v>0.84027777777777779</v>
      </c>
      <c r="R15" s="274"/>
      <c r="U15" s="75">
        <v>9</v>
      </c>
      <c r="V15" s="75">
        <v>0</v>
      </c>
      <c r="W15" s="75">
        <v>0</v>
      </c>
    </row>
    <row r="16" spans="2:23" x14ac:dyDescent="0.15">
      <c r="B16" s="560"/>
      <c r="C16" s="226" t="s">
        <v>303</v>
      </c>
      <c r="D16" s="156">
        <v>0.39930555555555558</v>
      </c>
      <c r="E16" s="156">
        <f t="shared" ref="E16:E17" si="11">TIME(U16+1,V16+10,W16)</f>
        <v>0.44097222222222227</v>
      </c>
      <c r="F16" s="156">
        <f t="shared" ref="F16:F17" si="12">TIME(U16+2,V16+10,W16)</f>
        <v>0.4826388888888889</v>
      </c>
      <c r="G16" s="156">
        <f t="shared" ref="G16:G17" si="13">TIME(U16+3,V16+10,W16)</f>
        <v>0.52430555555555558</v>
      </c>
      <c r="H16" s="156">
        <v>0.56597222222222221</v>
      </c>
      <c r="I16" s="156">
        <f t="shared" ref="I16:I17" si="14">TIME(U16+5,V16+10,W16)</f>
        <v>0.60763888888888895</v>
      </c>
      <c r="J16" s="156">
        <f t="shared" ref="J16:J17" si="15">TIME(U16+6,V16+10,W16)</f>
        <v>0.64930555555555558</v>
      </c>
      <c r="K16" s="156">
        <v>0.69097222222222221</v>
      </c>
      <c r="L16" s="156">
        <f t="shared" ref="L16:L17" si="16">TIME(U16+8,V16+10,W16)</f>
        <v>0.73263888888888884</v>
      </c>
      <c r="M16" s="272" t="s">
        <v>379</v>
      </c>
      <c r="N16" s="177">
        <f t="shared" ref="N16:N17" si="17">TIME(U16+9,V16+10,W16)</f>
        <v>0.77430555555555547</v>
      </c>
      <c r="O16" s="278" t="s">
        <v>379</v>
      </c>
      <c r="P16" s="278" t="s">
        <v>379</v>
      </c>
      <c r="Q16" s="278" t="s">
        <v>379</v>
      </c>
      <c r="R16" s="275"/>
      <c r="U16" s="75">
        <v>9</v>
      </c>
      <c r="V16" s="75">
        <v>25</v>
      </c>
      <c r="W16" s="75">
        <v>0</v>
      </c>
    </row>
    <row r="17" spans="2:23" x14ac:dyDescent="0.15">
      <c r="B17" s="561"/>
      <c r="C17" s="279" t="s">
        <v>7</v>
      </c>
      <c r="D17" s="157">
        <v>0.41666666666666669</v>
      </c>
      <c r="E17" s="157">
        <f t="shared" si="11"/>
        <v>0.45833333333333331</v>
      </c>
      <c r="F17" s="157">
        <f t="shared" si="12"/>
        <v>0.5</v>
      </c>
      <c r="G17" s="157">
        <f t="shared" si="13"/>
        <v>0.54166666666666663</v>
      </c>
      <c r="H17" s="157">
        <v>0.58333333333333337</v>
      </c>
      <c r="I17" s="157">
        <f t="shared" si="14"/>
        <v>0.625</v>
      </c>
      <c r="J17" s="157">
        <f t="shared" si="15"/>
        <v>0.66666666666666663</v>
      </c>
      <c r="K17" s="157">
        <v>0.70833333333333337</v>
      </c>
      <c r="L17" s="157">
        <f t="shared" si="16"/>
        <v>0.75</v>
      </c>
      <c r="M17" s="276" t="s">
        <v>380</v>
      </c>
      <c r="N17" s="277">
        <f t="shared" si="17"/>
        <v>0.79166666666666663</v>
      </c>
      <c r="O17" s="276" t="s">
        <v>380</v>
      </c>
      <c r="P17" s="276" t="s">
        <v>380</v>
      </c>
      <c r="Q17" s="276" t="s">
        <v>380</v>
      </c>
      <c r="R17" s="275"/>
      <c r="U17" s="75">
        <v>9</v>
      </c>
      <c r="V17" s="75">
        <v>50</v>
      </c>
      <c r="W17" s="75">
        <v>0</v>
      </c>
    </row>
    <row r="18" spans="2:23" x14ac:dyDescent="0.15">
      <c r="B18" s="135"/>
      <c r="C18" s="172"/>
      <c r="D18" s="172"/>
      <c r="E18" s="172"/>
      <c r="F18" s="172"/>
      <c r="G18" s="172"/>
      <c r="H18" s="172"/>
      <c r="I18" s="172"/>
      <c r="J18" s="172"/>
      <c r="K18" s="172"/>
      <c r="L18" s="172"/>
      <c r="M18" s="172"/>
      <c r="N18" s="172"/>
      <c r="O18" s="172"/>
    </row>
    <row r="21" spans="2:23" x14ac:dyDescent="0.15">
      <c r="E21" s="287"/>
      <c r="F21" s="290"/>
    </row>
  </sheetData>
  <mergeCells count="7">
    <mergeCell ref="Q7:Q8"/>
    <mergeCell ref="R7:R8"/>
    <mergeCell ref="B3:B8"/>
    <mergeCell ref="N7:N8"/>
    <mergeCell ref="B13:B17"/>
    <mergeCell ref="D9:J9"/>
    <mergeCell ref="P7:P8"/>
  </mergeCells>
  <phoneticPr fontId="2"/>
  <pageMargins left="0.7" right="0.7" top="0.75" bottom="0.75" header="0.3" footer="0.3"/>
  <pageSetup paperSize="9" orientation="portrait" r:id="rId1"/>
  <ignoredErrors>
    <ignoredError sqref="J7 O7"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8"/>
  <sheetViews>
    <sheetView showGridLines="0" workbookViewId="0">
      <selection activeCell="E12" sqref="E12"/>
    </sheetView>
  </sheetViews>
  <sheetFormatPr defaultRowHeight="13.5" x14ac:dyDescent="0.15"/>
  <cols>
    <col min="2" max="2" width="6.625" customWidth="1"/>
    <col min="3" max="3" width="31.625" customWidth="1"/>
    <col min="4" max="9" width="7.75" customWidth="1"/>
    <col min="11" max="11" width="14.375" customWidth="1"/>
  </cols>
  <sheetData>
    <row r="2" spans="2:16" ht="15" customHeight="1" thickBot="1" x14ac:dyDescent="0.2">
      <c r="C2" s="572" t="s">
        <v>85</v>
      </c>
      <c r="D2" s="13"/>
    </row>
    <row r="3" spans="2:16" ht="15" customHeight="1" thickBot="1" x14ac:dyDescent="0.2">
      <c r="C3" s="573"/>
      <c r="D3" s="19" t="s">
        <v>83</v>
      </c>
    </row>
    <row r="4" spans="2:16" ht="15" customHeight="1" x14ac:dyDescent="0.15">
      <c r="C4" s="20" t="s">
        <v>81</v>
      </c>
      <c r="D4" s="21" t="s">
        <v>84</v>
      </c>
    </row>
    <row r="5" spans="2:16" ht="15" customHeight="1" thickBot="1" x14ac:dyDescent="0.2">
      <c r="C5" s="22" t="s">
        <v>82</v>
      </c>
      <c r="D5" s="23" t="s">
        <v>84</v>
      </c>
    </row>
    <row r="6" spans="2:16" x14ac:dyDescent="0.15">
      <c r="C6" s="2" t="s">
        <v>86</v>
      </c>
      <c r="D6" s="13"/>
    </row>
    <row r="8" spans="2:16" ht="15" customHeight="1" x14ac:dyDescent="0.15">
      <c r="B8" s="138"/>
      <c r="C8" s="230" t="s">
        <v>321</v>
      </c>
      <c r="D8" s="133"/>
      <c r="E8" s="138"/>
      <c r="F8" s="138"/>
      <c r="G8" s="138"/>
      <c r="H8" s="138"/>
      <c r="I8" s="138"/>
    </row>
    <row r="9" spans="2:16" ht="15" customHeight="1" x14ac:dyDescent="0.15">
      <c r="B9" s="231"/>
      <c r="C9" s="234" t="s">
        <v>350</v>
      </c>
      <c r="D9" s="235" t="s">
        <v>368</v>
      </c>
      <c r="E9" s="240" t="s">
        <v>368</v>
      </c>
      <c r="F9" s="235" t="s">
        <v>368</v>
      </c>
      <c r="G9" s="240" t="s">
        <v>368</v>
      </c>
      <c r="H9" s="235"/>
      <c r="I9" s="240" t="s">
        <v>368</v>
      </c>
    </row>
    <row r="10" spans="2:16" ht="15" customHeight="1" x14ac:dyDescent="0.15">
      <c r="B10" s="232"/>
      <c r="C10" s="246" t="s">
        <v>351</v>
      </c>
      <c r="D10" s="247" t="s">
        <v>368</v>
      </c>
      <c r="E10" s="248" t="s">
        <v>368</v>
      </c>
      <c r="F10" s="247" t="s">
        <v>368</v>
      </c>
      <c r="G10" s="248" t="s">
        <v>368</v>
      </c>
      <c r="H10" s="247" t="s">
        <v>368</v>
      </c>
      <c r="I10" s="245"/>
      <c r="N10" s="282" t="s">
        <v>392</v>
      </c>
      <c r="O10" s="282" t="s">
        <v>389</v>
      </c>
      <c r="P10" s="282" t="s">
        <v>390</v>
      </c>
    </row>
    <row r="11" spans="2:16" ht="17.25" customHeight="1" x14ac:dyDescent="0.15">
      <c r="B11" s="565" t="s">
        <v>323</v>
      </c>
      <c r="C11" s="259" t="s">
        <v>1</v>
      </c>
      <c r="D11" s="236" t="s">
        <v>367</v>
      </c>
      <c r="E11" s="241">
        <f>TIME(N11+3,O11+10,P11)</f>
        <v>0.50694444444444442</v>
      </c>
      <c r="F11" s="236">
        <f>TIME(N11+5,O11+10,P11)</f>
        <v>0.59027777777777779</v>
      </c>
      <c r="G11" s="241">
        <f>TIME(N11+7,O11+10,P11)</f>
        <v>0.67361111111111116</v>
      </c>
      <c r="H11" s="236">
        <f>TIME(N11+9,O11+10,P11)</f>
        <v>0.75694444444444453</v>
      </c>
      <c r="I11" s="241">
        <f>TIME(N11+11,O11+10,P11)</f>
        <v>0.84027777777777779</v>
      </c>
      <c r="N11" s="75">
        <v>9</v>
      </c>
      <c r="O11" s="75">
        <v>0</v>
      </c>
      <c r="P11" s="75">
        <v>0</v>
      </c>
    </row>
    <row r="12" spans="2:16" ht="17.25" customHeight="1" x14ac:dyDescent="0.15">
      <c r="B12" s="565"/>
      <c r="C12" s="257" t="s">
        <v>81</v>
      </c>
      <c r="D12" s="237">
        <f>TIME(N11,O12+10,P12)</f>
        <v>0.39583333333333331</v>
      </c>
      <c r="E12" s="242">
        <f t="shared" ref="E12:E14" si="0">TIME(N12+3,O12+10,P12)</f>
        <v>0.52083333333333337</v>
      </c>
      <c r="F12" s="237">
        <f t="shared" ref="F12:F14" si="1">TIME(N12+5,O12+10,P12)</f>
        <v>0.60416666666666663</v>
      </c>
      <c r="G12" s="242">
        <f t="shared" ref="G12:G14" si="2">TIME(N12+7,O12+10,P12)</f>
        <v>0.6875</v>
      </c>
      <c r="H12" s="566" t="s">
        <v>376</v>
      </c>
      <c r="I12" s="570" t="s">
        <v>376</v>
      </c>
      <c r="N12" s="75">
        <v>9</v>
      </c>
      <c r="O12" s="75">
        <v>20</v>
      </c>
      <c r="P12" s="75">
        <v>0</v>
      </c>
    </row>
    <row r="13" spans="2:16" ht="17.25" customHeight="1" x14ac:dyDescent="0.15">
      <c r="B13" s="565"/>
      <c r="C13" s="196" t="s">
        <v>308</v>
      </c>
      <c r="D13" s="238">
        <f t="shared" ref="D13:D14" si="3">TIME(N12,O13+10,P13)</f>
        <v>0.39930555555555558</v>
      </c>
      <c r="E13" s="243">
        <f t="shared" si="0"/>
        <v>0.52430555555555558</v>
      </c>
      <c r="F13" s="238">
        <f t="shared" si="1"/>
        <v>0.60763888888888895</v>
      </c>
      <c r="G13" s="243">
        <f t="shared" si="2"/>
        <v>0.69097222222222221</v>
      </c>
      <c r="H13" s="566"/>
      <c r="I13" s="570"/>
      <c r="N13" s="75">
        <v>9</v>
      </c>
      <c r="O13" s="75">
        <v>25</v>
      </c>
      <c r="P13" s="75">
        <v>0</v>
      </c>
    </row>
    <row r="14" spans="2:16" ht="17.25" customHeight="1" x14ac:dyDescent="0.15">
      <c r="B14" s="233" t="s">
        <v>318</v>
      </c>
      <c r="C14" s="263" t="s">
        <v>1</v>
      </c>
      <c r="D14" s="239">
        <f t="shared" si="3"/>
        <v>0.41319444444444442</v>
      </c>
      <c r="E14" s="244">
        <f t="shared" si="0"/>
        <v>0.53819444444444442</v>
      </c>
      <c r="F14" s="239">
        <f t="shared" si="1"/>
        <v>0.62152777777777779</v>
      </c>
      <c r="G14" s="244">
        <f t="shared" si="2"/>
        <v>0.70486111111111116</v>
      </c>
      <c r="H14" s="567"/>
      <c r="I14" s="571"/>
      <c r="N14" s="75">
        <v>9</v>
      </c>
      <c r="O14" s="75">
        <v>45</v>
      </c>
      <c r="P14" s="75">
        <v>0</v>
      </c>
    </row>
    <row r="15" spans="2:16" ht="14.25" customHeight="1" x14ac:dyDescent="0.15">
      <c r="C15" s="2"/>
      <c r="D15" s="13"/>
      <c r="N15" s="75"/>
      <c r="O15" s="75"/>
      <c r="P15" s="75"/>
    </row>
    <row r="19" spans="3:11" x14ac:dyDescent="0.15">
      <c r="D19" s="40"/>
    </row>
    <row r="20" spans="3:11" x14ac:dyDescent="0.15">
      <c r="C20" s="89"/>
      <c r="D20" s="40"/>
      <c r="K20" s="568" t="s">
        <v>316</v>
      </c>
    </row>
    <row r="21" spans="3:11" x14ac:dyDescent="0.15">
      <c r="D21" s="40"/>
      <c r="K21" s="569"/>
    </row>
    <row r="22" spans="3:11" x14ac:dyDescent="0.15">
      <c r="D22" s="40"/>
      <c r="K22" s="86"/>
    </row>
    <row r="23" spans="3:11" x14ac:dyDescent="0.15">
      <c r="D23" s="40"/>
      <c r="E23" s="40"/>
      <c r="K23" s="568" t="s">
        <v>317</v>
      </c>
    </row>
    <row r="24" spans="3:11" x14ac:dyDescent="0.15">
      <c r="D24" s="40"/>
      <c r="E24" s="40"/>
      <c r="K24" s="569"/>
    </row>
    <row r="25" spans="3:11" x14ac:dyDescent="0.15">
      <c r="D25" s="40"/>
    </row>
    <row r="28" spans="3:11" ht="89.25" customHeight="1" x14ac:dyDescent="0.15"/>
  </sheetData>
  <mergeCells count="6">
    <mergeCell ref="B11:B13"/>
    <mergeCell ref="H12:H14"/>
    <mergeCell ref="K23:K24"/>
    <mergeCell ref="I12:I14"/>
    <mergeCell ref="C2:C3"/>
    <mergeCell ref="K20:K21"/>
  </mergeCells>
  <phoneticPr fontId="2"/>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54:S78"/>
  <sheetViews>
    <sheetView showGridLines="0" view="pageLayout" topLeftCell="A61" zoomScale="130" zoomScaleNormal="85" zoomScaleSheetLayoutView="75" zoomScalePageLayoutView="130" workbookViewId="0">
      <selection activeCell="I74" sqref="I74"/>
    </sheetView>
  </sheetViews>
  <sheetFormatPr defaultRowHeight="13.5" x14ac:dyDescent="0.15"/>
  <cols>
    <col min="16" max="16" width="7.125" customWidth="1"/>
    <col min="17" max="17" width="4.25" customWidth="1"/>
  </cols>
  <sheetData>
    <row r="54" spans="19:19" ht="14.25" thickBot="1" x14ac:dyDescent="0.2"/>
    <row r="55" spans="19:19" ht="14.25" thickBot="1" x14ac:dyDescent="0.2">
      <c r="S55" s="97"/>
    </row>
    <row r="78" ht="29.25" customHeight="1" x14ac:dyDescent="0.15"/>
  </sheetData>
  <phoneticPr fontId="3"/>
  <pageMargins left="0.19685039370078741" right="0.19685039370078741" top="0.15748031496062992" bottom="0.11811023622047245" header="0.23622047244094491" footer="0.15748031496062992"/>
  <pageSetup paperSize="9" scale="99" orientation="landscape" verticalDpi="18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S28"/>
  <sheetViews>
    <sheetView showGridLines="0" workbookViewId="0">
      <selection activeCell="S2" sqref="S2:AC31"/>
    </sheetView>
  </sheetViews>
  <sheetFormatPr defaultRowHeight="13.5" x14ac:dyDescent="0.15"/>
  <cols>
    <col min="2" max="2" width="21" customWidth="1"/>
    <col min="3" max="15" width="6.375" customWidth="1"/>
    <col min="16" max="17" width="5.375" customWidth="1"/>
  </cols>
  <sheetData>
    <row r="5" spans="2:19" ht="21" x14ac:dyDescent="0.15">
      <c r="B5" s="424" t="s">
        <v>542</v>
      </c>
      <c r="C5" s="424"/>
      <c r="D5" s="401"/>
      <c r="E5" s="401"/>
      <c r="F5" s="401"/>
      <c r="G5" s="401"/>
      <c r="H5" s="401"/>
      <c r="I5" s="401"/>
      <c r="J5" s="401"/>
      <c r="K5" s="401"/>
      <c r="L5" s="401"/>
      <c r="M5" s="401"/>
      <c r="S5" ph="1"/>
    </row>
    <row r="6" spans="2:19" x14ac:dyDescent="0.15">
      <c r="B6" s="424"/>
      <c r="C6" s="424"/>
      <c r="D6" s="425" t="s">
        <v>543</v>
      </c>
      <c r="E6" s="426"/>
      <c r="F6" s="426"/>
      <c r="G6" s="426"/>
      <c r="H6" s="426"/>
      <c r="I6" s="426"/>
      <c r="J6" s="426"/>
      <c r="K6" s="426"/>
      <c r="L6" s="426"/>
      <c r="M6" s="426"/>
    </row>
    <row r="7" spans="2:19" ht="21.75" customHeight="1" x14ac:dyDescent="0.15">
      <c r="B7" s="396" t="s">
        <v>435</v>
      </c>
      <c r="C7" s="427" t="s">
        <v>430</v>
      </c>
      <c r="D7" s="427"/>
      <c r="E7" s="427"/>
      <c r="F7" s="427"/>
      <c r="G7" s="427"/>
      <c r="H7" s="427"/>
      <c r="I7" s="427"/>
      <c r="J7" s="427"/>
      <c r="K7" s="427"/>
      <c r="L7" s="427"/>
      <c r="M7" s="427"/>
    </row>
    <row r="8" spans="2:19" ht="21.75" customHeight="1" x14ac:dyDescent="0.15">
      <c r="B8" s="338" t="s">
        <v>1</v>
      </c>
      <c r="C8" s="398" t="s">
        <v>93</v>
      </c>
      <c r="D8" s="399">
        <v>0.4236111111111111</v>
      </c>
      <c r="E8" s="399">
        <v>0.46527777777777773</v>
      </c>
      <c r="F8" s="399">
        <v>0.50694444444444398</v>
      </c>
      <c r="G8" s="399">
        <v>0.54861111111111105</v>
      </c>
      <c r="H8" s="399">
        <v>0.59027777777777801</v>
      </c>
      <c r="I8" s="399">
        <v>0.63194444444444398</v>
      </c>
      <c r="J8" s="398" t="s">
        <v>93</v>
      </c>
      <c r="K8" s="399">
        <v>0.71527777777777701</v>
      </c>
      <c r="L8" s="399">
        <v>0.75694444444444453</v>
      </c>
      <c r="M8" s="399">
        <v>0.79861111111111205</v>
      </c>
    </row>
    <row r="9" spans="2:19" ht="21.75" customHeight="1" x14ac:dyDescent="0.15">
      <c r="B9" s="341" t="s">
        <v>303</v>
      </c>
      <c r="C9" s="400">
        <v>0.39930555555555558</v>
      </c>
      <c r="D9" s="400">
        <v>0.44097222222222227</v>
      </c>
      <c r="E9" s="400">
        <v>0.4826388888888889</v>
      </c>
      <c r="F9" s="400">
        <v>0.52430555555555602</v>
      </c>
      <c r="G9" s="400">
        <v>0.56597222222222299</v>
      </c>
      <c r="H9" s="400">
        <v>0.60763888888888895</v>
      </c>
      <c r="I9" s="400">
        <v>0.64930555555555602</v>
      </c>
      <c r="J9" s="400">
        <v>0.69097222222222299</v>
      </c>
      <c r="K9" s="400">
        <v>0.73263888888888895</v>
      </c>
      <c r="L9" s="400">
        <v>0.77430555555555503</v>
      </c>
      <c r="M9" s="429" t="s">
        <v>417</v>
      </c>
    </row>
    <row r="10" spans="2:19" ht="21.75" customHeight="1" x14ac:dyDescent="0.15">
      <c r="B10" s="402" t="s">
        <v>7</v>
      </c>
      <c r="C10" s="403">
        <v>0.41666666666666669</v>
      </c>
      <c r="D10" s="403">
        <v>0.45833333333333331</v>
      </c>
      <c r="E10" s="403">
        <v>0.5</v>
      </c>
      <c r="F10" s="403">
        <v>0.54166666666666696</v>
      </c>
      <c r="G10" s="403">
        <v>0.58333333333333404</v>
      </c>
      <c r="H10" s="403">
        <v>0.625</v>
      </c>
      <c r="I10" s="403">
        <v>0.66666666666666696</v>
      </c>
      <c r="J10" s="403">
        <v>0.70833333333333304</v>
      </c>
      <c r="K10" s="403">
        <v>0.75</v>
      </c>
      <c r="L10" s="403">
        <v>0.79166666666666696</v>
      </c>
      <c r="M10" s="430"/>
    </row>
    <row r="13" spans="2:19" x14ac:dyDescent="0.15">
      <c r="B13" s="424" t="s">
        <v>437</v>
      </c>
      <c r="C13" s="424"/>
      <c r="D13" s="424"/>
      <c r="E13" s="337"/>
      <c r="F13" s="337"/>
    </row>
    <row r="14" spans="2:19" x14ac:dyDescent="0.15">
      <c r="B14" s="428"/>
      <c r="C14" s="428"/>
      <c r="D14" s="428"/>
      <c r="E14" s="337"/>
      <c r="F14" s="337"/>
    </row>
    <row r="15" spans="2:19" ht="21.75" customHeight="1" x14ac:dyDescent="0.15">
      <c r="B15" s="396" t="s">
        <v>435</v>
      </c>
      <c r="C15" s="427" t="s">
        <v>430</v>
      </c>
      <c r="D15" s="423"/>
      <c r="E15" s="423"/>
      <c r="F15" s="423"/>
      <c r="G15" s="423"/>
      <c r="H15" s="423"/>
      <c r="I15" s="423"/>
      <c r="J15" s="423"/>
      <c r="K15" s="423"/>
      <c r="L15" s="423"/>
    </row>
    <row r="16" spans="2:19" ht="21.75" customHeight="1" x14ac:dyDescent="0.15">
      <c r="B16" s="338" t="s">
        <v>1</v>
      </c>
      <c r="C16" s="398" t="s">
        <v>93</v>
      </c>
      <c r="D16" s="399">
        <v>0.4236111111111111</v>
      </c>
      <c r="E16" s="399">
        <v>0.46527777777777773</v>
      </c>
      <c r="F16" s="399">
        <v>0.50694444444444398</v>
      </c>
      <c r="G16" s="399">
        <v>0.54861111111111105</v>
      </c>
      <c r="H16" s="399">
        <v>0.59027777777777801</v>
      </c>
      <c r="I16" s="399">
        <v>0.63194444444444398</v>
      </c>
      <c r="J16" s="398" t="s">
        <v>93</v>
      </c>
      <c r="K16" s="399">
        <v>0.71527777777777701</v>
      </c>
      <c r="L16" s="399">
        <v>0.75694444444444453</v>
      </c>
    </row>
    <row r="17" spans="2:13" ht="21.75" customHeight="1" x14ac:dyDescent="0.15">
      <c r="B17" s="341" t="s">
        <v>303</v>
      </c>
      <c r="C17" s="400">
        <v>0.39930555555555558</v>
      </c>
      <c r="D17" s="400">
        <v>0.44097222222222227</v>
      </c>
      <c r="E17" s="400">
        <v>0.4826388888888889</v>
      </c>
      <c r="F17" s="400">
        <v>0.52430555555555602</v>
      </c>
      <c r="G17" s="400">
        <v>0.56597222222222299</v>
      </c>
      <c r="H17" s="400">
        <v>0.60763888888888895</v>
      </c>
      <c r="I17" s="400">
        <v>0.64930555555555602</v>
      </c>
      <c r="J17" s="400">
        <v>0.69097222222222299</v>
      </c>
      <c r="K17" s="421" t="s">
        <v>417</v>
      </c>
      <c r="L17" s="421" t="s">
        <v>417</v>
      </c>
    </row>
    <row r="18" spans="2:13" ht="21.75" customHeight="1" x14ac:dyDescent="0.15">
      <c r="B18" s="402" t="s">
        <v>7</v>
      </c>
      <c r="C18" s="403">
        <v>0.41666666666666669</v>
      </c>
      <c r="D18" s="403">
        <v>0.45833333333333331</v>
      </c>
      <c r="E18" s="403">
        <v>0.5</v>
      </c>
      <c r="F18" s="403">
        <v>0.54166666666666696</v>
      </c>
      <c r="G18" s="403">
        <v>0.58333333333333404</v>
      </c>
      <c r="H18" s="403">
        <v>0.625</v>
      </c>
      <c r="I18" s="403">
        <v>0.66666666666666696</v>
      </c>
      <c r="J18" s="403">
        <v>0.70833333333333304</v>
      </c>
      <c r="K18" s="422"/>
      <c r="L18" s="422"/>
    </row>
    <row r="19" spans="2:13" ht="21.75" customHeight="1" x14ac:dyDescent="0.15">
      <c r="L19" s="397"/>
      <c r="M19" s="337"/>
    </row>
    <row r="22" spans="2:13" x14ac:dyDescent="0.15">
      <c r="B22" s="424" t="s">
        <v>439</v>
      </c>
      <c r="C22" s="424"/>
      <c r="D22" s="424"/>
      <c r="E22" s="337"/>
      <c r="F22" s="337"/>
    </row>
    <row r="23" spans="2:13" ht="13.5" customHeight="1" x14ac:dyDescent="0.15">
      <c r="B23" s="428"/>
      <c r="C23" s="428"/>
      <c r="D23" s="428"/>
      <c r="E23" s="337"/>
      <c r="F23" s="337"/>
    </row>
    <row r="24" spans="2:13" ht="21.75" customHeight="1" x14ac:dyDescent="0.15">
      <c r="B24" s="396" t="s">
        <v>435</v>
      </c>
      <c r="C24" s="420" t="s">
        <v>430</v>
      </c>
      <c r="D24" s="423"/>
      <c r="E24" s="423"/>
      <c r="F24" s="423"/>
      <c r="G24" s="423"/>
      <c r="H24" s="423"/>
      <c r="I24" s="423"/>
      <c r="J24" s="423"/>
    </row>
    <row r="25" spans="2:13" ht="21.75" customHeight="1" x14ac:dyDescent="0.15">
      <c r="B25" s="338" t="s">
        <v>1</v>
      </c>
      <c r="C25" s="398" t="s">
        <v>93</v>
      </c>
      <c r="D25" s="399">
        <v>0.4236111111111111</v>
      </c>
      <c r="E25" s="399">
        <v>0.46527777777777773</v>
      </c>
      <c r="F25" s="399">
        <v>0.50694444444444398</v>
      </c>
      <c r="G25" s="399">
        <v>0.54861111111111105</v>
      </c>
      <c r="H25" s="399">
        <v>0.59027777777777801</v>
      </c>
      <c r="I25" s="399">
        <v>0.63194444444444398</v>
      </c>
      <c r="J25" s="399">
        <v>0.71527777777777701</v>
      </c>
    </row>
    <row r="26" spans="2:13" ht="21.75" customHeight="1" x14ac:dyDescent="0.15">
      <c r="B26" s="341" t="s">
        <v>303</v>
      </c>
      <c r="C26" s="400">
        <v>0.39930555555555558</v>
      </c>
      <c r="D26" s="400">
        <v>0.44097222222222227</v>
      </c>
      <c r="E26" s="400">
        <v>0.4826388888888889</v>
      </c>
      <c r="F26" s="400">
        <v>0.52430555555555602</v>
      </c>
      <c r="G26" s="400">
        <v>0.56597222222222299</v>
      </c>
      <c r="H26" s="400">
        <v>0.60763888888888895</v>
      </c>
      <c r="I26" s="400">
        <v>0.64930555555555602</v>
      </c>
      <c r="J26" s="421" t="s">
        <v>417</v>
      </c>
    </row>
    <row r="27" spans="2:13" ht="21.75" customHeight="1" x14ac:dyDescent="0.15">
      <c r="B27" s="402" t="s">
        <v>7</v>
      </c>
      <c r="C27" s="403">
        <v>0.41666666666666669</v>
      </c>
      <c r="D27" s="403">
        <v>0.45833333333333331</v>
      </c>
      <c r="E27" s="403">
        <v>0.5</v>
      </c>
      <c r="F27" s="403">
        <v>0.54166666666666696</v>
      </c>
      <c r="G27" s="403">
        <v>0.58333333333333404</v>
      </c>
      <c r="H27" s="403">
        <v>0.625</v>
      </c>
      <c r="I27" s="403">
        <v>0.66666666666666696</v>
      </c>
      <c r="J27" s="422"/>
    </row>
    <row r="28" spans="2:13" ht="21.75" customHeight="1" x14ac:dyDescent="0.15"/>
  </sheetData>
  <mergeCells count="11">
    <mergeCell ref="J26:J27"/>
    <mergeCell ref="C24:J24"/>
    <mergeCell ref="B5:C6"/>
    <mergeCell ref="D6:M6"/>
    <mergeCell ref="L17:L18"/>
    <mergeCell ref="K17:K18"/>
    <mergeCell ref="C15:L15"/>
    <mergeCell ref="C7:M7"/>
    <mergeCell ref="B22:D23"/>
    <mergeCell ref="B13:D14"/>
    <mergeCell ref="M9:M10"/>
  </mergeCells>
  <phoneticPr fontId="58"/>
  <pageMargins left="0.7" right="0.7" top="0.75" bottom="0.75" header="0.3" footer="0.3"/>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D23"/>
  <sheetViews>
    <sheetView showGridLines="0" topLeftCell="C16" workbookViewId="0">
      <selection activeCell="D10" sqref="D10"/>
    </sheetView>
  </sheetViews>
  <sheetFormatPr defaultRowHeight="13.5" x14ac:dyDescent="0.15"/>
  <cols>
    <col min="2" max="2" width="35.25" customWidth="1"/>
    <col min="3" max="3" width="2.875" customWidth="1"/>
    <col min="4" max="4" width="122.25" customWidth="1"/>
    <col min="7" max="7" width="4.625" customWidth="1"/>
    <col min="8" max="8" width="33.25" customWidth="1"/>
  </cols>
  <sheetData>
    <row r="7" spans="3:4" ht="36" customHeight="1" x14ac:dyDescent="0.15">
      <c r="C7" s="249" t="s">
        <v>96</v>
      </c>
      <c r="D7" s="250" t="s">
        <v>383</v>
      </c>
    </row>
    <row r="8" spans="3:4" ht="33" customHeight="1" x14ac:dyDescent="0.15">
      <c r="C8" s="249" t="s">
        <v>97</v>
      </c>
      <c r="D8" s="250" t="s">
        <v>538</v>
      </c>
    </row>
    <row r="9" spans="3:4" ht="33" customHeight="1" x14ac:dyDescent="0.15">
      <c r="C9" s="249" t="s">
        <v>98</v>
      </c>
      <c r="D9" s="250" t="s">
        <v>537</v>
      </c>
    </row>
    <row r="10" spans="3:4" ht="19.5" customHeight="1" x14ac:dyDescent="0.15">
      <c r="C10" s="249" t="s">
        <v>99</v>
      </c>
      <c r="D10" s="251" t="s">
        <v>100</v>
      </c>
    </row>
    <row r="11" spans="3:4" s="253" customFormat="1" ht="33" customHeight="1" x14ac:dyDescent="0.15">
      <c r="C11" s="268" t="s">
        <v>374</v>
      </c>
      <c r="D11" s="281" t="s">
        <v>384</v>
      </c>
    </row>
    <row r="12" spans="3:4" s="253" customFormat="1" ht="31.5" customHeight="1" x14ac:dyDescent="0.15">
      <c r="C12" s="254" t="s">
        <v>381</v>
      </c>
      <c r="D12" s="255" t="s">
        <v>382</v>
      </c>
    </row>
    <row r="13" spans="3:4" x14ac:dyDescent="0.15">
      <c r="C13" s="131"/>
      <c r="D13" s="131"/>
    </row>
    <row r="14" spans="3:4" ht="36" customHeight="1" x14ac:dyDescent="0.15">
      <c r="C14" s="264" t="s">
        <v>96</v>
      </c>
      <c r="D14" s="265" t="s">
        <v>372</v>
      </c>
    </row>
    <row r="15" spans="3:4" ht="25.5" customHeight="1" x14ac:dyDescent="0.15">
      <c r="C15" s="264" t="s">
        <v>97</v>
      </c>
      <c r="D15" s="265" t="s">
        <v>373</v>
      </c>
    </row>
    <row r="16" spans="3:4" ht="36" customHeight="1" x14ac:dyDescent="0.15">
      <c r="C16" s="264" t="s">
        <v>98</v>
      </c>
      <c r="D16" s="265" t="s">
        <v>342</v>
      </c>
    </row>
    <row r="17" spans="3:4" ht="25.5" customHeight="1" x14ac:dyDescent="0.15">
      <c r="C17" s="264" t="s">
        <v>99</v>
      </c>
      <c r="D17" s="266" t="s">
        <v>100</v>
      </c>
    </row>
    <row r="18" spans="3:4" s="253" customFormat="1" ht="27" customHeight="1" x14ac:dyDescent="0.15">
      <c r="C18" s="269" t="s">
        <v>370</v>
      </c>
      <c r="D18" s="267"/>
    </row>
    <row r="19" spans="3:4" ht="26.25" customHeight="1" x14ac:dyDescent="0.15">
      <c r="C19" s="269" t="s">
        <v>371</v>
      </c>
      <c r="D19" s="267"/>
    </row>
    <row r="20" spans="3:4" ht="15.75" customHeight="1" x14ac:dyDescent="0.15">
      <c r="C20" s="26"/>
      <c r="D20" s="25"/>
    </row>
    <row r="21" spans="3:4" ht="14.25" x14ac:dyDescent="0.15">
      <c r="D21" s="24"/>
    </row>
    <row r="22" spans="3:4" ht="14.25" x14ac:dyDescent="0.15">
      <c r="D22" s="24"/>
    </row>
    <row r="23" spans="3:4" ht="14.25" x14ac:dyDescent="0.15">
      <c r="D23" s="24"/>
    </row>
  </sheetData>
  <phoneticPr fontId="3"/>
  <pageMargins left="0.7" right="0.7" top="0.75" bottom="0.75" header="0.3" footer="0.3"/>
  <pageSetup paperSize="9" orientation="portrait" horizontalDpi="180" verticalDpi="18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1"/>
  <sheetViews>
    <sheetView workbookViewId="0">
      <selection activeCell="B32" sqref="B32"/>
    </sheetView>
  </sheetViews>
  <sheetFormatPr defaultRowHeight="13.5" x14ac:dyDescent="0.15"/>
  <cols>
    <col min="2" max="2" width="14.375" customWidth="1"/>
    <col min="5" max="5" width="16.75" customWidth="1"/>
  </cols>
  <sheetData>
    <row r="2" spans="2:11" x14ac:dyDescent="0.15">
      <c r="H2" s="40"/>
      <c r="I2" s="74"/>
      <c r="J2" s="40"/>
      <c r="K2" s="74"/>
    </row>
    <row r="3" spans="2:11" x14ac:dyDescent="0.15">
      <c r="B3" s="75"/>
      <c r="C3" s="75"/>
      <c r="D3" s="75"/>
      <c r="E3" s="75" t="s">
        <v>243</v>
      </c>
      <c r="G3" t="s">
        <v>244</v>
      </c>
      <c r="H3" s="75">
        <v>1</v>
      </c>
      <c r="I3" s="76">
        <v>0.36805555555555558</v>
      </c>
      <c r="J3" s="75" t="s">
        <v>245</v>
      </c>
      <c r="K3" s="76">
        <v>0.43055555555555558</v>
      </c>
    </row>
    <row r="4" spans="2:11" x14ac:dyDescent="0.15">
      <c r="B4" s="75" t="s">
        <v>246</v>
      </c>
      <c r="C4" s="77" t="s">
        <v>245</v>
      </c>
      <c r="D4" s="75" t="s">
        <v>247</v>
      </c>
      <c r="E4" s="78" t="s">
        <v>248</v>
      </c>
      <c r="H4" s="75">
        <v>2</v>
      </c>
      <c r="I4" s="76">
        <v>0.4375</v>
      </c>
      <c r="J4" s="75" t="s">
        <v>245</v>
      </c>
      <c r="K4" s="76">
        <v>0.5</v>
      </c>
    </row>
    <row r="5" spans="2:11" x14ac:dyDescent="0.15">
      <c r="B5" s="75" t="s">
        <v>247</v>
      </c>
      <c r="C5" s="77" t="s">
        <v>245</v>
      </c>
      <c r="D5" s="75" t="s">
        <v>249</v>
      </c>
      <c r="E5" s="78" t="s">
        <v>250</v>
      </c>
      <c r="H5" s="75">
        <v>3</v>
      </c>
      <c r="I5" s="76">
        <v>0.54166666666666663</v>
      </c>
      <c r="J5" s="75" t="s">
        <v>245</v>
      </c>
      <c r="K5" s="76">
        <v>0.60416666666666663</v>
      </c>
    </row>
    <row r="6" spans="2:11" x14ac:dyDescent="0.15">
      <c r="B6" s="75" t="s">
        <v>249</v>
      </c>
      <c r="C6" s="77" t="s">
        <v>245</v>
      </c>
      <c r="D6" s="75" t="s">
        <v>251</v>
      </c>
      <c r="E6" s="75" t="s">
        <v>252</v>
      </c>
      <c r="H6" s="75">
        <v>4</v>
      </c>
      <c r="I6" s="76">
        <v>0.61111111111111105</v>
      </c>
      <c r="J6" s="75" t="s">
        <v>245</v>
      </c>
      <c r="K6" s="76">
        <v>0.67361111111111116</v>
      </c>
    </row>
    <row r="7" spans="2:11" x14ac:dyDescent="0.15">
      <c r="B7" s="75" t="s">
        <v>251</v>
      </c>
      <c r="C7" s="77" t="s">
        <v>245</v>
      </c>
      <c r="D7" s="75" t="s">
        <v>253</v>
      </c>
      <c r="E7" s="75" t="s">
        <v>254</v>
      </c>
      <c r="H7" s="75">
        <v>5</v>
      </c>
      <c r="I7" s="76">
        <v>0.68055555555555547</v>
      </c>
      <c r="J7" s="75" t="s">
        <v>245</v>
      </c>
      <c r="K7" s="76">
        <v>0.74305555555555547</v>
      </c>
    </row>
    <row r="8" spans="2:11" x14ac:dyDescent="0.15">
      <c r="B8" s="75" t="s">
        <v>253</v>
      </c>
      <c r="C8" s="77" t="s">
        <v>245</v>
      </c>
      <c r="D8" s="75" t="s">
        <v>249</v>
      </c>
      <c r="E8" s="75" t="s">
        <v>255</v>
      </c>
    </row>
    <row r="9" spans="2:11" x14ac:dyDescent="0.15">
      <c r="B9" s="75" t="s">
        <v>249</v>
      </c>
      <c r="C9" s="77" t="s">
        <v>245</v>
      </c>
      <c r="D9" s="75" t="s">
        <v>247</v>
      </c>
      <c r="E9" s="75" t="s">
        <v>256</v>
      </c>
    </row>
    <row r="10" spans="2:11" x14ac:dyDescent="0.15">
      <c r="B10" s="75" t="s">
        <v>247</v>
      </c>
      <c r="C10" s="77" t="s">
        <v>245</v>
      </c>
      <c r="D10" s="75" t="s">
        <v>246</v>
      </c>
      <c r="E10" s="75" t="s">
        <v>257</v>
      </c>
    </row>
    <row r="11" spans="2:11" x14ac:dyDescent="0.15">
      <c r="D11" t="s">
        <v>258</v>
      </c>
      <c r="E11" t="s">
        <v>259</v>
      </c>
    </row>
    <row r="12" spans="2:11" x14ac:dyDescent="0.15">
      <c r="B12" t="s">
        <v>260</v>
      </c>
    </row>
    <row r="13" spans="2:11" x14ac:dyDescent="0.15">
      <c r="B13" t="s">
        <v>261</v>
      </c>
      <c r="D13" t="s">
        <v>262</v>
      </c>
    </row>
    <row r="14" spans="2:11" x14ac:dyDescent="0.15">
      <c r="B14" t="s">
        <v>263</v>
      </c>
    </row>
    <row r="16" spans="2:11" x14ac:dyDescent="0.15">
      <c r="B16" s="77" t="s">
        <v>264</v>
      </c>
      <c r="C16" s="574" t="s">
        <v>251</v>
      </c>
      <c r="D16" s="574"/>
      <c r="E16" s="77" t="s">
        <v>253</v>
      </c>
      <c r="F16" s="574" t="s">
        <v>265</v>
      </c>
      <c r="G16" s="574"/>
    </row>
    <row r="17" spans="2:8" x14ac:dyDescent="0.15">
      <c r="B17" s="77"/>
      <c r="C17" s="575">
        <v>0.38541666666666669</v>
      </c>
      <c r="D17" s="574"/>
      <c r="E17" s="76">
        <v>0.3888888888888889</v>
      </c>
      <c r="F17" s="574" t="s">
        <v>266</v>
      </c>
      <c r="G17" s="574"/>
      <c r="H17" t="s">
        <v>272</v>
      </c>
    </row>
    <row r="18" spans="2:8" x14ac:dyDescent="0.15">
      <c r="B18" s="76">
        <v>0.5</v>
      </c>
      <c r="C18" s="575">
        <v>0.51388888888888895</v>
      </c>
      <c r="D18" s="574"/>
      <c r="E18" s="76">
        <v>0.51736111111111105</v>
      </c>
      <c r="F18" s="574" t="s">
        <v>267</v>
      </c>
      <c r="G18" s="574"/>
    </row>
    <row r="19" spans="2:8" x14ac:dyDescent="0.15">
      <c r="B19" s="76" t="s">
        <v>268</v>
      </c>
      <c r="C19" s="575">
        <v>0.60763888888888895</v>
      </c>
      <c r="D19" s="574"/>
      <c r="E19" s="76">
        <v>0.61111111111111105</v>
      </c>
      <c r="F19" s="574" t="s">
        <v>269</v>
      </c>
      <c r="G19" s="574"/>
    </row>
    <row r="20" spans="2:8" x14ac:dyDescent="0.15">
      <c r="B20" s="79">
        <v>0.63194444444444442</v>
      </c>
      <c r="C20" s="575">
        <v>0.64583333333333337</v>
      </c>
      <c r="D20" s="574"/>
      <c r="E20" s="76">
        <v>0.64930555555555558</v>
      </c>
      <c r="F20" s="574" t="s">
        <v>270</v>
      </c>
      <c r="G20" s="574"/>
    </row>
    <row r="21" spans="2:8" x14ac:dyDescent="0.15">
      <c r="B21" s="79">
        <v>0.83680555555555547</v>
      </c>
      <c r="C21" s="574" t="s">
        <v>271</v>
      </c>
      <c r="D21" s="574"/>
      <c r="E21" s="77"/>
      <c r="F21" s="576"/>
      <c r="G21" s="577"/>
    </row>
  </sheetData>
  <mergeCells count="12">
    <mergeCell ref="C21:D21"/>
    <mergeCell ref="F21:G21"/>
    <mergeCell ref="C18:D18"/>
    <mergeCell ref="F18:G18"/>
    <mergeCell ref="C19:D19"/>
    <mergeCell ref="F19:G19"/>
    <mergeCell ref="C16:D16"/>
    <mergeCell ref="F16:G16"/>
    <mergeCell ref="C17:D17"/>
    <mergeCell ref="F17:G17"/>
    <mergeCell ref="C20:D20"/>
    <mergeCell ref="F20:G20"/>
  </mergeCells>
  <phoneticPr fontId="18"/>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J25" zoomScaleSheetLayoutView="100" workbookViewId="0">
      <selection activeCell="I39" sqref="H38:I39"/>
    </sheetView>
  </sheetViews>
  <sheetFormatPr defaultRowHeight="14.25" x14ac:dyDescent="0.15"/>
  <cols>
    <col min="1" max="1" width="18" style="44" customWidth="1"/>
    <col min="2" max="2" width="6.625" style="44" customWidth="1"/>
    <col min="3" max="4" width="6.5" style="44" customWidth="1"/>
    <col min="5" max="13" width="6.625" style="44" customWidth="1"/>
    <col min="14" max="16384" width="9" style="44"/>
  </cols>
  <sheetData>
    <row r="1" spans="1:10" ht="19.5" x14ac:dyDescent="0.15">
      <c r="A1" s="43" t="s">
        <v>158</v>
      </c>
    </row>
    <row r="2" spans="1:10" x14ac:dyDescent="0.15">
      <c r="A2" s="45"/>
      <c r="B2" s="45"/>
    </row>
    <row r="3" spans="1:10" x14ac:dyDescent="0.15">
      <c r="A3" s="578" t="s">
        <v>159</v>
      </c>
      <c r="B3" s="579"/>
      <c r="C3" s="579"/>
      <c r="D3" s="579"/>
      <c r="E3" s="579"/>
      <c r="F3" s="579"/>
      <c r="G3" s="579"/>
      <c r="H3" s="579"/>
      <c r="I3" s="579"/>
      <c r="J3" s="579"/>
    </row>
    <row r="4" spans="1:10" x14ac:dyDescent="0.15">
      <c r="A4" s="579"/>
      <c r="B4" s="579"/>
      <c r="C4" s="579"/>
      <c r="D4" s="579"/>
      <c r="E4" s="579"/>
      <c r="F4" s="579"/>
      <c r="G4" s="579"/>
      <c r="H4" s="579"/>
      <c r="I4" s="579"/>
      <c r="J4" s="579"/>
    </row>
    <row r="5" spans="1:10" x14ac:dyDescent="0.15">
      <c r="A5" s="579"/>
      <c r="B5" s="579"/>
      <c r="C5" s="579"/>
      <c r="D5" s="579"/>
      <c r="E5" s="579"/>
      <c r="F5" s="579"/>
      <c r="G5" s="579"/>
      <c r="H5" s="579"/>
      <c r="I5" s="579"/>
      <c r="J5" s="579"/>
    </row>
    <row r="6" spans="1:10" x14ac:dyDescent="0.15">
      <c r="A6" s="579"/>
      <c r="B6" s="579"/>
      <c r="C6" s="579"/>
      <c r="D6" s="579"/>
      <c r="E6" s="579"/>
      <c r="F6" s="579"/>
      <c r="G6" s="579"/>
      <c r="H6" s="579"/>
      <c r="I6" s="579"/>
      <c r="J6" s="579"/>
    </row>
    <row r="7" spans="1:10" x14ac:dyDescent="0.15">
      <c r="A7" s="579"/>
      <c r="B7" s="579"/>
      <c r="C7" s="579"/>
      <c r="D7" s="579"/>
      <c r="E7" s="579"/>
      <c r="F7" s="579"/>
      <c r="G7" s="579"/>
      <c r="H7" s="579"/>
      <c r="I7" s="579"/>
      <c r="J7" s="579"/>
    </row>
    <row r="8" spans="1:10" x14ac:dyDescent="0.15">
      <c r="A8" s="579"/>
      <c r="B8" s="580"/>
      <c r="C8" s="580"/>
      <c r="D8" s="580"/>
      <c r="E8" s="580"/>
      <c r="F8" s="580"/>
      <c r="G8" s="580"/>
      <c r="H8" s="580"/>
      <c r="I8" s="579"/>
      <c r="J8" s="579"/>
    </row>
    <row r="9" spans="1:10" x14ac:dyDescent="0.15">
      <c r="A9" s="579"/>
      <c r="B9" s="580"/>
      <c r="C9" s="580"/>
      <c r="D9" s="580"/>
      <c r="E9" s="580"/>
      <c r="F9" s="580"/>
      <c r="G9" s="580"/>
      <c r="H9" s="580"/>
      <c r="I9" s="579"/>
      <c r="J9" s="579"/>
    </row>
    <row r="10" spans="1:10" x14ac:dyDescent="0.15">
      <c r="A10" s="579"/>
      <c r="B10" s="580"/>
      <c r="C10" s="580"/>
      <c r="D10" s="580"/>
      <c r="E10" s="580"/>
      <c r="F10" s="580"/>
      <c r="G10" s="580"/>
      <c r="H10" s="580"/>
      <c r="I10" s="579"/>
      <c r="J10" s="579"/>
    </row>
    <row r="11" spans="1:10" x14ac:dyDescent="0.15">
      <c r="A11" s="579"/>
      <c r="B11" s="580"/>
      <c r="C11" s="580"/>
      <c r="D11" s="580"/>
      <c r="E11" s="580"/>
      <c r="F11" s="580"/>
      <c r="G11" s="580"/>
      <c r="H11" s="580"/>
      <c r="I11" s="579"/>
      <c r="J11" s="579"/>
    </row>
    <row r="12" spans="1:10" x14ac:dyDescent="0.15">
      <c r="A12" s="579"/>
      <c r="B12" s="580"/>
      <c r="C12" s="580"/>
      <c r="D12" s="580"/>
      <c r="E12" s="580"/>
      <c r="F12" s="580"/>
      <c r="G12" s="580"/>
      <c r="H12" s="580"/>
      <c r="I12" s="579"/>
      <c r="J12" s="579"/>
    </row>
    <row r="13" spans="1:10" x14ac:dyDescent="0.15">
      <c r="A13" s="579"/>
      <c r="B13" s="579"/>
      <c r="C13" s="579"/>
      <c r="D13" s="579"/>
      <c r="E13" s="579"/>
      <c r="F13" s="579"/>
      <c r="G13" s="579"/>
      <c r="H13" s="579"/>
      <c r="I13" s="579"/>
      <c r="J13" s="579"/>
    </row>
    <row r="15" spans="1:10" ht="19.5" x14ac:dyDescent="0.15">
      <c r="A15" s="43" t="s">
        <v>160</v>
      </c>
    </row>
    <row r="16" spans="1:10" x14ac:dyDescent="0.15">
      <c r="A16" s="46" t="s">
        <v>161</v>
      </c>
      <c r="B16" s="47">
        <v>0.375</v>
      </c>
      <c r="C16" s="47">
        <v>0.45833333333333331</v>
      </c>
      <c r="D16" s="47">
        <v>0.54861111111111116</v>
      </c>
      <c r="E16" s="47">
        <v>0.63194444444444442</v>
      </c>
      <c r="F16" s="48">
        <v>0.71527777777777779</v>
      </c>
      <c r="G16" s="49">
        <v>0.79861111111111116</v>
      </c>
      <c r="H16" s="50">
        <v>0.83680555555555558</v>
      </c>
    </row>
    <row r="17" spans="1:10" x14ac:dyDescent="0.15">
      <c r="A17" s="46" t="s">
        <v>162</v>
      </c>
      <c r="B17" s="47">
        <v>0.37916666666666665</v>
      </c>
      <c r="C17" s="47">
        <v>0.46250000000000002</v>
      </c>
      <c r="D17" s="47">
        <v>0.55277777777777781</v>
      </c>
      <c r="E17" s="47">
        <v>0.63611111111111107</v>
      </c>
      <c r="F17" s="48">
        <v>0.71944444444444444</v>
      </c>
      <c r="G17" s="51" t="s">
        <v>163</v>
      </c>
      <c r="H17" s="52" t="s">
        <v>163</v>
      </c>
    </row>
    <row r="18" spans="1:10" x14ac:dyDescent="0.15">
      <c r="A18" s="46" t="s">
        <v>164</v>
      </c>
      <c r="B18" s="47">
        <v>0.38055555555555554</v>
      </c>
      <c r="C18" s="47">
        <v>0.46388888888888891</v>
      </c>
      <c r="D18" s="47">
        <v>0.5541666666666667</v>
      </c>
      <c r="E18" s="47">
        <v>0.63749999999999996</v>
      </c>
      <c r="F18" s="48">
        <v>0.72083333333333333</v>
      </c>
      <c r="G18" s="53"/>
      <c r="H18" s="54"/>
    </row>
    <row r="19" spans="1:10" x14ac:dyDescent="0.15">
      <c r="A19" s="46" t="s">
        <v>165</v>
      </c>
      <c r="B19" s="47">
        <v>0.38263888888888886</v>
      </c>
      <c r="C19" s="47">
        <v>0.46597222222222223</v>
      </c>
      <c r="D19" s="47">
        <v>0.55625000000000002</v>
      </c>
      <c r="E19" s="47">
        <v>0.63958333333333328</v>
      </c>
      <c r="F19" s="48">
        <v>0.72291666666666665</v>
      </c>
      <c r="G19" s="53"/>
      <c r="H19" s="54"/>
    </row>
    <row r="20" spans="1:10" x14ac:dyDescent="0.15">
      <c r="A20" s="46" t="s">
        <v>166</v>
      </c>
      <c r="B20" s="47">
        <v>0.38611111111111113</v>
      </c>
      <c r="C20" s="47">
        <v>0.46944444444444444</v>
      </c>
      <c r="D20" s="47">
        <v>0.55972222222222223</v>
      </c>
      <c r="E20" s="47">
        <v>0.6430555555555556</v>
      </c>
      <c r="F20" s="48">
        <v>0.72638888888888886</v>
      </c>
      <c r="G20" s="53"/>
      <c r="H20" s="54"/>
    </row>
    <row r="21" spans="1:10" x14ac:dyDescent="0.15">
      <c r="A21" s="55" t="s">
        <v>167</v>
      </c>
      <c r="B21" s="47">
        <v>0.3888888888888889</v>
      </c>
      <c r="C21" s="47">
        <v>0.47222222222222221</v>
      </c>
      <c r="D21" s="47">
        <v>0.5625</v>
      </c>
      <c r="E21" s="47">
        <v>0.64583333333333337</v>
      </c>
      <c r="F21" s="48">
        <v>0.72916666666666663</v>
      </c>
      <c r="G21" s="53"/>
      <c r="H21" s="54"/>
    </row>
    <row r="22" spans="1:10" x14ac:dyDescent="0.15">
      <c r="A22" s="55" t="s">
        <v>168</v>
      </c>
      <c r="B22" s="47">
        <v>0.38958333333333334</v>
      </c>
      <c r="C22" s="47">
        <v>0.47291666666666665</v>
      </c>
      <c r="D22" s="47">
        <v>0.56319444444444444</v>
      </c>
      <c r="E22" s="47">
        <v>0.64652777777777781</v>
      </c>
      <c r="F22" s="48">
        <v>0.72986111111111107</v>
      </c>
      <c r="G22" s="53"/>
      <c r="H22" s="54"/>
    </row>
    <row r="23" spans="1:10" x14ac:dyDescent="0.15">
      <c r="A23" s="55" t="s">
        <v>169</v>
      </c>
      <c r="B23" s="47">
        <v>0.39166666666666666</v>
      </c>
      <c r="C23" s="47">
        <v>0.47499999999999998</v>
      </c>
      <c r="D23" s="47">
        <v>0.56527777777777777</v>
      </c>
      <c r="E23" s="47">
        <v>0.64861111111111114</v>
      </c>
      <c r="F23" s="48">
        <v>0.7319444444444444</v>
      </c>
      <c r="G23" s="53"/>
      <c r="H23" s="54"/>
    </row>
    <row r="24" spans="1:10" x14ac:dyDescent="0.15">
      <c r="A24" s="55" t="s">
        <v>170</v>
      </c>
      <c r="B24" s="47">
        <v>0.3923611111111111</v>
      </c>
      <c r="C24" s="47">
        <v>0.47569444444444442</v>
      </c>
      <c r="D24" s="47">
        <v>0.56597222222222221</v>
      </c>
      <c r="E24" s="47">
        <v>0.64930555555555558</v>
      </c>
      <c r="F24" s="48">
        <v>0.73263888888888884</v>
      </c>
      <c r="G24" s="53"/>
      <c r="H24" s="54"/>
    </row>
    <row r="25" spans="1:10" x14ac:dyDescent="0.15">
      <c r="A25" s="55" t="s">
        <v>171</v>
      </c>
      <c r="B25" s="47">
        <v>0.39305555555555555</v>
      </c>
      <c r="C25" s="47">
        <v>0.47638888888888886</v>
      </c>
      <c r="D25" s="47">
        <v>0.56666666666666665</v>
      </c>
      <c r="E25" s="47">
        <v>0.65</v>
      </c>
      <c r="F25" s="48">
        <v>0.73333333333333328</v>
      </c>
      <c r="G25" s="53"/>
      <c r="H25" s="54"/>
    </row>
    <row r="26" spans="1:10" x14ac:dyDescent="0.15">
      <c r="A26" s="55" t="s">
        <v>172</v>
      </c>
      <c r="B26" s="47">
        <v>0.39374999999999999</v>
      </c>
      <c r="C26" s="47">
        <v>0.47708333333333336</v>
      </c>
      <c r="D26" s="47">
        <v>0.56736111111111109</v>
      </c>
      <c r="E26" s="47">
        <v>0.65069444444444446</v>
      </c>
      <c r="F26" s="48">
        <v>0.73402777777777772</v>
      </c>
      <c r="G26" s="53"/>
      <c r="H26" s="54"/>
    </row>
    <row r="27" spans="1:10" x14ac:dyDescent="0.15">
      <c r="A27" s="46" t="s">
        <v>173</v>
      </c>
      <c r="B27" s="47">
        <v>0.39444444444444443</v>
      </c>
      <c r="C27" s="47">
        <v>0.4777777777777778</v>
      </c>
      <c r="D27" s="47">
        <v>0.56805555555555554</v>
      </c>
      <c r="E27" s="47">
        <v>0.65138888888888891</v>
      </c>
      <c r="F27" s="48">
        <v>0.73472222222222228</v>
      </c>
      <c r="G27" s="53"/>
      <c r="H27" s="54"/>
    </row>
    <row r="28" spans="1:10" x14ac:dyDescent="0.15">
      <c r="A28" s="46" t="s">
        <v>174</v>
      </c>
      <c r="B28" s="47">
        <v>0.39583333333333331</v>
      </c>
      <c r="C28" s="47">
        <v>0.47916666666666669</v>
      </c>
      <c r="D28" s="47">
        <v>0.56944444444444442</v>
      </c>
      <c r="E28" s="47">
        <v>0.65277777777777779</v>
      </c>
      <c r="F28" s="48">
        <v>0.73611111111111116</v>
      </c>
      <c r="G28" s="53"/>
      <c r="H28" s="54"/>
    </row>
    <row r="29" spans="1:10" x14ac:dyDescent="0.15">
      <c r="A29" s="46" t="s">
        <v>175</v>
      </c>
      <c r="B29" s="47">
        <v>0.39791666666666664</v>
      </c>
      <c r="C29" s="47">
        <v>0.48125000000000001</v>
      </c>
      <c r="D29" s="47">
        <v>0.57152777777777775</v>
      </c>
      <c r="E29" s="47">
        <v>0.65486111111111112</v>
      </c>
      <c r="F29" s="48">
        <v>0.73819444444444449</v>
      </c>
      <c r="G29" s="53"/>
      <c r="H29" s="54"/>
    </row>
    <row r="30" spans="1:10" x14ac:dyDescent="0.15">
      <c r="A30" s="46" t="s">
        <v>176</v>
      </c>
      <c r="B30" s="47">
        <v>0.39930555555555558</v>
      </c>
      <c r="C30" s="47">
        <v>0.4826388888888889</v>
      </c>
      <c r="D30" s="47">
        <v>0.57291666666666663</v>
      </c>
      <c r="E30" s="47">
        <v>0.65625</v>
      </c>
      <c r="F30" s="48">
        <v>0.73958333333333337</v>
      </c>
      <c r="G30" s="53"/>
      <c r="H30" s="54"/>
    </row>
    <row r="31" spans="1:10" x14ac:dyDescent="0.15">
      <c r="A31" s="46" t="s">
        <v>177</v>
      </c>
      <c r="B31" s="47">
        <v>0.40138888888888891</v>
      </c>
      <c r="C31" s="47">
        <v>0.48472222222222222</v>
      </c>
      <c r="D31" s="47">
        <v>0.57499999999999996</v>
      </c>
      <c r="E31" s="47">
        <v>0.65833333333333333</v>
      </c>
      <c r="F31" s="48">
        <v>0.7416666666666667</v>
      </c>
      <c r="G31" s="53"/>
      <c r="H31" s="54"/>
    </row>
    <row r="32" spans="1:10" x14ac:dyDescent="0.15">
      <c r="A32" s="46" t="s">
        <v>178</v>
      </c>
      <c r="B32" s="47">
        <v>0.40486111111111112</v>
      </c>
      <c r="C32" s="47">
        <v>0.48819444444444443</v>
      </c>
      <c r="D32" s="47">
        <v>0.57847222222222228</v>
      </c>
      <c r="E32" s="47">
        <v>0.66180555555555554</v>
      </c>
      <c r="F32" s="48">
        <v>0.74513888888888891</v>
      </c>
      <c r="G32" s="56"/>
      <c r="H32" s="57"/>
      <c r="I32" s="58"/>
      <c r="J32" s="44" t="s">
        <v>179</v>
      </c>
    </row>
    <row r="34" spans="1:5" x14ac:dyDescent="0.15">
      <c r="A34" s="44" t="s">
        <v>180</v>
      </c>
    </row>
    <row r="35" spans="1:5" x14ac:dyDescent="0.15">
      <c r="A35" s="59" t="s">
        <v>161</v>
      </c>
      <c r="B35" s="47">
        <v>0.34722222222222221</v>
      </c>
      <c r="C35" s="47">
        <v>0.5</v>
      </c>
      <c r="D35" s="48">
        <v>0.67361111111111116</v>
      </c>
      <c r="E35" s="50">
        <v>0.83680555555555558</v>
      </c>
    </row>
    <row r="36" spans="1:5" x14ac:dyDescent="0.15">
      <c r="A36" s="60" t="s">
        <v>181</v>
      </c>
      <c r="B36" s="47">
        <v>0.36805555555555558</v>
      </c>
      <c r="C36" s="47">
        <v>0.53472222222222221</v>
      </c>
      <c r="D36" s="48">
        <v>0.70138888888888884</v>
      </c>
      <c r="E36" s="52" t="s">
        <v>163</v>
      </c>
    </row>
    <row r="37" spans="1:5" x14ac:dyDescent="0.15">
      <c r="A37" s="61" t="s">
        <v>182</v>
      </c>
      <c r="B37" s="47">
        <v>0.36875000000000002</v>
      </c>
      <c r="C37" s="47">
        <v>0.53541666666666665</v>
      </c>
      <c r="D37" s="48">
        <v>0.70208333333333328</v>
      </c>
      <c r="E37" s="54"/>
    </row>
    <row r="38" spans="1:5" x14ac:dyDescent="0.15">
      <c r="A38" s="60" t="s">
        <v>183</v>
      </c>
      <c r="B38" s="47">
        <v>0.37013888888888891</v>
      </c>
      <c r="C38" s="47">
        <v>0.53680555555555554</v>
      </c>
      <c r="D38" s="48">
        <v>0.70347222222222228</v>
      </c>
      <c r="E38" s="54"/>
    </row>
    <row r="39" spans="1:5" x14ac:dyDescent="0.15">
      <c r="A39" s="60" t="s">
        <v>184</v>
      </c>
      <c r="B39" s="47">
        <v>0.37291666666666667</v>
      </c>
      <c r="C39" s="47">
        <v>0.5395833333333333</v>
      </c>
      <c r="D39" s="48">
        <v>0.70625000000000004</v>
      </c>
      <c r="E39" s="54"/>
    </row>
    <row r="40" spans="1:5" x14ac:dyDescent="0.15">
      <c r="A40" s="60" t="s">
        <v>185</v>
      </c>
      <c r="B40" s="47">
        <v>0.375</v>
      </c>
      <c r="C40" s="47">
        <v>0.54166666666666663</v>
      </c>
      <c r="D40" s="48">
        <v>0.70833333333333337</v>
      </c>
      <c r="E40" s="54"/>
    </row>
    <row r="41" spans="1:5" x14ac:dyDescent="0.15">
      <c r="A41" s="60" t="s">
        <v>186</v>
      </c>
      <c r="B41" s="47">
        <v>0.37569444444444444</v>
      </c>
      <c r="C41" s="47">
        <v>0.54236111111111107</v>
      </c>
      <c r="D41" s="48">
        <v>0.70902777777777781</v>
      </c>
      <c r="E41" s="54"/>
    </row>
    <row r="42" spans="1:5" x14ac:dyDescent="0.15">
      <c r="A42" s="60" t="s">
        <v>187</v>
      </c>
      <c r="B42" s="47">
        <v>0.37638888888888888</v>
      </c>
      <c r="C42" s="47">
        <v>0.54305555555555551</v>
      </c>
      <c r="D42" s="48">
        <v>0.70972222222222225</v>
      </c>
      <c r="E42" s="54"/>
    </row>
    <row r="43" spans="1:5" x14ac:dyDescent="0.15">
      <c r="A43" s="60" t="s">
        <v>188</v>
      </c>
      <c r="B43" s="47">
        <v>0.37708333333333333</v>
      </c>
      <c r="C43" s="47">
        <v>0.54374999999999996</v>
      </c>
      <c r="D43" s="48">
        <v>0.7104166666666667</v>
      </c>
      <c r="E43" s="54"/>
    </row>
    <row r="44" spans="1:5" x14ac:dyDescent="0.15">
      <c r="A44" s="60" t="s">
        <v>189</v>
      </c>
      <c r="B44" s="47">
        <v>0.37708333333333333</v>
      </c>
      <c r="C44" s="47">
        <v>0.54374999999999996</v>
      </c>
      <c r="D44" s="48">
        <v>0.7104166666666667</v>
      </c>
      <c r="E44" s="54"/>
    </row>
    <row r="45" spans="1:5" x14ac:dyDescent="0.15">
      <c r="A45" s="60" t="s">
        <v>190</v>
      </c>
      <c r="B45" s="47">
        <v>0.37777777777777777</v>
      </c>
      <c r="C45" s="47">
        <v>0.5444444444444444</v>
      </c>
      <c r="D45" s="48">
        <v>0.71111111111111114</v>
      </c>
      <c r="E45" s="54"/>
    </row>
    <row r="46" spans="1:5" x14ac:dyDescent="0.15">
      <c r="A46" s="60" t="s">
        <v>191</v>
      </c>
      <c r="B46" s="47">
        <v>0.37916666666666665</v>
      </c>
      <c r="C46" s="47">
        <v>0.54583333333333328</v>
      </c>
      <c r="D46" s="48">
        <v>0.71250000000000002</v>
      </c>
      <c r="E46" s="54"/>
    </row>
    <row r="47" spans="1:5" x14ac:dyDescent="0.15">
      <c r="A47" s="60" t="s">
        <v>192</v>
      </c>
      <c r="B47" s="47">
        <v>0.37986111111111109</v>
      </c>
      <c r="C47" s="47">
        <v>0.54652777777777772</v>
      </c>
      <c r="D47" s="48">
        <v>0.71319444444444446</v>
      </c>
      <c r="E47" s="54"/>
    </row>
    <row r="48" spans="1:5" x14ac:dyDescent="0.15">
      <c r="A48" s="60" t="s">
        <v>193</v>
      </c>
      <c r="B48" s="47">
        <v>0.38124999999999998</v>
      </c>
      <c r="C48" s="47">
        <v>0.54791666666666672</v>
      </c>
      <c r="D48" s="48">
        <v>0.71458333333333335</v>
      </c>
      <c r="E48" s="54"/>
    </row>
    <row r="49" spans="1:7" x14ac:dyDescent="0.15">
      <c r="A49" s="60" t="s">
        <v>194</v>
      </c>
      <c r="B49" s="47">
        <v>0.38333333333333336</v>
      </c>
      <c r="C49" s="47">
        <v>0.55000000000000004</v>
      </c>
      <c r="D49" s="48">
        <v>0.71666666666666667</v>
      </c>
      <c r="E49" s="54"/>
    </row>
    <row r="50" spans="1:7" x14ac:dyDescent="0.15">
      <c r="A50" s="60" t="s">
        <v>195</v>
      </c>
      <c r="B50" s="47">
        <v>0.38472222222222224</v>
      </c>
      <c r="C50" s="47">
        <v>0.55138888888888893</v>
      </c>
      <c r="D50" s="48">
        <v>0.71805555555555556</v>
      </c>
      <c r="E50" s="54"/>
    </row>
    <row r="51" spans="1:7" x14ac:dyDescent="0.15">
      <c r="A51" s="60" t="s">
        <v>196</v>
      </c>
      <c r="B51" s="47">
        <v>0.38611111111111113</v>
      </c>
      <c r="C51" s="47">
        <v>0.55277777777777781</v>
      </c>
      <c r="D51" s="48">
        <v>0.71944444444444444</v>
      </c>
      <c r="E51" s="54"/>
    </row>
    <row r="52" spans="1:7" x14ac:dyDescent="0.15">
      <c r="A52" s="60" t="s">
        <v>197</v>
      </c>
      <c r="B52" s="47">
        <v>0.3888888888888889</v>
      </c>
      <c r="C52" s="47">
        <v>0.55555555555555558</v>
      </c>
      <c r="D52" s="48">
        <v>0.72222222222222221</v>
      </c>
      <c r="E52" s="54"/>
    </row>
    <row r="53" spans="1:7" x14ac:dyDescent="0.15">
      <c r="A53" s="60" t="s">
        <v>198</v>
      </c>
      <c r="B53" s="47">
        <v>0.39097222222222222</v>
      </c>
      <c r="C53" s="47">
        <v>0.55763888888888891</v>
      </c>
      <c r="D53" s="48">
        <v>0.72430555555555554</v>
      </c>
      <c r="E53" s="54"/>
    </row>
    <row r="54" spans="1:7" x14ac:dyDescent="0.15">
      <c r="A54" s="60" t="s">
        <v>199</v>
      </c>
      <c r="B54" s="47">
        <v>0.39305555555555555</v>
      </c>
      <c r="C54" s="47">
        <v>0.55972222222222223</v>
      </c>
      <c r="D54" s="48">
        <v>0.72638888888888886</v>
      </c>
      <c r="E54" s="54"/>
    </row>
    <row r="55" spans="1:7" x14ac:dyDescent="0.15">
      <c r="A55" s="60" t="s">
        <v>200</v>
      </c>
      <c r="B55" s="47">
        <v>0.39513888888888887</v>
      </c>
      <c r="C55" s="47">
        <v>0.56180555555555556</v>
      </c>
      <c r="D55" s="48">
        <v>0.72847222222222219</v>
      </c>
      <c r="E55" s="54"/>
    </row>
    <row r="56" spans="1:7" x14ac:dyDescent="0.15">
      <c r="A56" s="60" t="s">
        <v>201</v>
      </c>
      <c r="B56" s="47">
        <v>0.39583333333333331</v>
      </c>
      <c r="C56" s="47">
        <v>0.5625</v>
      </c>
      <c r="D56" s="48">
        <v>0.72916666666666663</v>
      </c>
      <c r="E56" s="54"/>
    </row>
    <row r="57" spans="1:7" x14ac:dyDescent="0.15">
      <c r="A57" s="60" t="s">
        <v>202</v>
      </c>
      <c r="B57" s="47">
        <v>0.39652777777777776</v>
      </c>
      <c r="C57" s="47">
        <v>0.56319444444444444</v>
      </c>
      <c r="D57" s="48">
        <v>0.72986111111111107</v>
      </c>
      <c r="E57" s="54"/>
    </row>
    <row r="58" spans="1:7" x14ac:dyDescent="0.15">
      <c r="A58" s="62" t="s">
        <v>203</v>
      </c>
      <c r="B58" s="47">
        <v>0.39791666666666664</v>
      </c>
      <c r="C58" s="47">
        <v>0.56458333333333333</v>
      </c>
      <c r="D58" s="48">
        <v>0.73124999999999996</v>
      </c>
      <c r="E58" s="54"/>
    </row>
    <row r="59" spans="1:7" x14ac:dyDescent="0.15">
      <c r="A59" s="62" t="s">
        <v>204</v>
      </c>
      <c r="B59" s="47">
        <v>0.4</v>
      </c>
      <c r="C59" s="47">
        <v>0.56666666666666665</v>
      </c>
      <c r="D59" s="48">
        <v>0.73333333333333328</v>
      </c>
      <c r="E59" s="54"/>
    </row>
    <row r="60" spans="1:7" x14ac:dyDescent="0.15">
      <c r="A60" s="62" t="s">
        <v>205</v>
      </c>
      <c r="B60" s="47">
        <v>0.40208333333333335</v>
      </c>
      <c r="C60" s="47">
        <v>0.56874999999999998</v>
      </c>
      <c r="D60" s="48">
        <v>0.73541666666666672</v>
      </c>
      <c r="E60" s="54"/>
    </row>
    <row r="61" spans="1:7" x14ac:dyDescent="0.15">
      <c r="A61" s="62" t="s">
        <v>206</v>
      </c>
      <c r="B61" s="47">
        <v>0.40277777777777779</v>
      </c>
      <c r="C61" s="47">
        <v>0.56944444444444442</v>
      </c>
      <c r="D61" s="48">
        <v>0.73611111111111116</v>
      </c>
      <c r="E61" s="54"/>
    </row>
    <row r="62" spans="1:7" x14ac:dyDescent="0.15">
      <c r="A62" s="62" t="s">
        <v>207</v>
      </c>
      <c r="B62" s="47">
        <v>0.40555555555555556</v>
      </c>
      <c r="C62" s="47">
        <v>0.57222222222222219</v>
      </c>
      <c r="D62" s="48">
        <v>0.73888888888888893</v>
      </c>
      <c r="E62" s="54"/>
    </row>
    <row r="63" spans="1:7" x14ac:dyDescent="0.15">
      <c r="A63" s="62" t="s">
        <v>208</v>
      </c>
      <c r="B63" s="47">
        <v>0.40763888888888888</v>
      </c>
      <c r="C63" s="47">
        <v>0.57430555555555551</v>
      </c>
      <c r="D63" s="48">
        <v>0.74097222222222225</v>
      </c>
      <c r="E63" s="54"/>
      <c r="F63" s="58"/>
      <c r="G63" s="44" t="s">
        <v>179</v>
      </c>
    </row>
    <row r="64" spans="1:7" x14ac:dyDescent="0.15">
      <c r="A64" s="62" t="s">
        <v>178</v>
      </c>
      <c r="B64" s="47">
        <v>0.40972222222222221</v>
      </c>
      <c r="C64" s="47">
        <v>0.57638888888888884</v>
      </c>
      <c r="D64" s="48">
        <v>0.74305555555555558</v>
      </c>
      <c r="E64" s="57"/>
      <c r="F64" s="63"/>
      <c r="G64" s="44" t="s">
        <v>209</v>
      </c>
    </row>
    <row r="66" spans="1:14" x14ac:dyDescent="0.15">
      <c r="A66" s="44" t="s">
        <v>210</v>
      </c>
      <c r="G66" s="44" t="s">
        <v>211</v>
      </c>
    </row>
    <row r="67" spans="1:14" x14ac:dyDescent="0.15">
      <c r="A67" s="46" t="s">
        <v>212</v>
      </c>
      <c r="B67" s="47">
        <v>0.39444444444444443</v>
      </c>
      <c r="C67" s="44" t="s">
        <v>213</v>
      </c>
      <c r="G67" s="64" t="s">
        <v>191</v>
      </c>
      <c r="H67" s="65"/>
      <c r="I67" s="47">
        <v>0.68194444444444446</v>
      </c>
    </row>
    <row r="68" spans="1:14" x14ac:dyDescent="0.15">
      <c r="A68" s="55" t="s">
        <v>214</v>
      </c>
      <c r="B68" s="47">
        <v>0.39513888888888887</v>
      </c>
      <c r="G68" s="64" t="s">
        <v>195</v>
      </c>
      <c r="H68" s="65"/>
      <c r="I68" s="47">
        <v>0.68402777777777779</v>
      </c>
    </row>
    <row r="69" spans="1:14" x14ac:dyDescent="0.15">
      <c r="A69" s="55" t="s">
        <v>215</v>
      </c>
      <c r="B69" s="47">
        <v>0.39583333333333331</v>
      </c>
      <c r="G69" s="66" t="s">
        <v>178</v>
      </c>
      <c r="H69" s="67"/>
      <c r="I69" s="47">
        <v>0.7</v>
      </c>
    </row>
    <row r="70" spans="1:14" x14ac:dyDescent="0.15">
      <c r="A70" s="55" t="s">
        <v>216</v>
      </c>
      <c r="B70" s="47">
        <v>0.39791666666666664</v>
      </c>
      <c r="G70" s="581" t="s">
        <v>217</v>
      </c>
      <c r="H70" s="582"/>
      <c r="I70" s="582"/>
      <c r="J70" s="582"/>
      <c r="K70" s="582"/>
      <c r="L70" s="582"/>
      <c r="M70" s="582"/>
    </row>
    <row r="71" spans="1:14" x14ac:dyDescent="0.15">
      <c r="A71" s="46" t="s">
        <v>218</v>
      </c>
      <c r="B71" s="47">
        <v>0.4</v>
      </c>
      <c r="G71" s="582"/>
      <c r="H71" s="582"/>
      <c r="I71" s="582"/>
      <c r="J71" s="582"/>
      <c r="K71" s="582"/>
      <c r="L71" s="582"/>
      <c r="M71" s="582"/>
    </row>
    <row r="72" spans="1:14" x14ac:dyDescent="0.15">
      <c r="A72" s="46" t="s">
        <v>178</v>
      </c>
      <c r="B72" s="47">
        <v>0.40416666666666667</v>
      </c>
      <c r="C72" s="58"/>
      <c r="D72" s="44" t="s">
        <v>179</v>
      </c>
      <c r="G72" s="582"/>
      <c r="H72" s="582"/>
      <c r="I72" s="582"/>
      <c r="J72" s="582"/>
      <c r="K72" s="582"/>
      <c r="L72" s="582"/>
      <c r="M72" s="582"/>
    </row>
    <row r="74" spans="1:14" x14ac:dyDescent="0.15">
      <c r="A74" s="46"/>
      <c r="B74" s="46">
        <v>9</v>
      </c>
      <c r="C74" s="46">
        <v>10</v>
      </c>
      <c r="D74" s="46">
        <v>11</v>
      </c>
      <c r="E74" s="46">
        <v>12</v>
      </c>
      <c r="F74" s="46">
        <v>13</v>
      </c>
      <c r="G74" s="46">
        <v>14</v>
      </c>
      <c r="H74" s="46">
        <v>15</v>
      </c>
      <c r="I74" s="46">
        <v>16</v>
      </c>
      <c r="J74" s="46">
        <v>17</v>
      </c>
      <c r="K74" s="46">
        <v>18</v>
      </c>
      <c r="L74" s="46">
        <v>19</v>
      </c>
      <c r="M74" s="46">
        <v>20</v>
      </c>
    </row>
    <row r="75" spans="1:14" x14ac:dyDescent="0.15">
      <c r="A75" s="46" t="s">
        <v>219</v>
      </c>
      <c r="B75" s="55" t="s">
        <v>220</v>
      </c>
      <c r="C75" s="46" t="s">
        <v>220</v>
      </c>
      <c r="D75" s="46" t="s">
        <v>220</v>
      </c>
      <c r="E75" s="46" t="s">
        <v>220</v>
      </c>
      <c r="F75" s="46" t="s">
        <v>220</v>
      </c>
      <c r="G75" s="46" t="s">
        <v>220</v>
      </c>
      <c r="H75" s="46" t="s">
        <v>220</v>
      </c>
      <c r="I75" s="46" t="s">
        <v>220</v>
      </c>
      <c r="J75" s="46" t="s">
        <v>220</v>
      </c>
      <c r="K75" s="46" t="s">
        <v>220</v>
      </c>
      <c r="L75" s="46" t="s">
        <v>220</v>
      </c>
      <c r="M75" s="68" t="s">
        <v>221</v>
      </c>
    </row>
    <row r="76" spans="1:14" x14ac:dyDescent="0.15">
      <c r="A76" s="46" t="s">
        <v>222</v>
      </c>
      <c r="B76" s="55" t="s">
        <v>220</v>
      </c>
      <c r="C76" s="46" t="s">
        <v>220</v>
      </c>
      <c r="D76" s="46" t="s">
        <v>220</v>
      </c>
      <c r="E76" s="46" t="s">
        <v>220</v>
      </c>
      <c r="F76" s="46" t="s">
        <v>220</v>
      </c>
      <c r="G76" s="46" t="s">
        <v>220</v>
      </c>
      <c r="H76" s="46" t="s">
        <v>220</v>
      </c>
      <c r="I76" s="46" t="s">
        <v>220</v>
      </c>
      <c r="J76" s="46" t="s">
        <v>220</v>
      </c>
      <c r="K76" s="46" t="s">
        <v>220</v>
      </c>
      <c r="L76" s="68" t="s">
        <v>221</v>
      </c>
      <c r="M76" s="68" t="s">
        <v>221</v>
      </c>
      <c r="N76" s="69" t="s">
        <v>223</v>
      </c>
    </row>
    <row r="77" spans="1:14" x14ac:dyDescent="0.15">
      <c r="A77" s="46" t="s">
        <v>224</v>
      </c>
      <c r="B77" s="55" t="s">
        <v>220</v>
      </c>
      <c r="C77" s="46"/>
      <c r="D77" s="46" t="s">
        <v>220</v>
      </c>
      <c r="E77" s="46"/>
      <c r="F77" s="46" t="s">
        <v>220</v>
      </c>
      <c r="G77" s="46"/>
      <c r="H77" s="46" t="s">
        <v>220</v>
      </c>
      <c r="I77" s="46"/>
      <c r="J77" s="46" t="s">
        <v>220</v>
      </c>
      <c r="K77" s="46"/>
      <c r="L77" s="68" t="s">
        <v>221</v>
      </c>
      <c r="M77" s="68" t="s">
        <v>221</v>
      </c>
    </row>
    <row r="78" spans="1:14" x14ac:dyDescent="0.15">
      <c r="A78" s="46" t="s">
        <v>225</v>
      </c>
      <c r="B78" s="55" t="s">
        <v>220</v>
      </c>
      <c r="C78" s="46"/>
      <c r="D78" s="46"/>
      <c r="E78" s="46" t="s">
        <v>220</v>
      </c>
      <c r="F78" s="46" t="s">
        <v>220</v>
      </c>
      <c r="G78" s="46"/>
      <c r="H78" s="46"/>
      <c r="I78" s="46" t="s">
        <v>220</v>
      </c>
      <c r="J78" s="46" t="s">
        <v>220</v>
      </c>
      <c r="K78" s="46"/>
      <c r="L78" s="46"/>
      <c r="M78" s="68" t="s">
        <v>221</v>
      </c>
    </row>
    <row r="79" spans="1:14" x14ac:dyDescent="0.15">
      <c r="A79" s="46" t="s">
        <v>226</v>
      </c>
      <c r="B79" s="55" t="s">
        <v>220</v>
      </c>
      <c r="C79" s="46"/>
      <c r="D79" s="46"/>
      <c r="E79" s="46" t="s">
        <v>220</v>
      </c>
      <c r="F79" s="46" t="s">
        <v>220</v>
      </c>
      <c r="G79" s="46"/>
      <c r="H79" s="46"/>
      <c r="I79" s="46" t="s">
        <v>220</v>
      </c>
      <c r="J79" s="46" t="s">
        <v>220</v>
      </c>
      <c r="K79" s="46"/>
      <c r="L79" s="46"/>
      <c r="M79" s="68" t="s">
        <v>221</v>
      </c>
      <c r="N79" s="70" t="s">
        <v>227</v>
      </c>
    </row>
    <row r="80" spans="1:14" x14ac:dyDescent="0.15">
      <c r="A80" s="55" t="s">
        <v>228</v>
      </c>
      <c r="B80" s="55" t="s">
        <v>220</v>
      </c>
      <c r="C80" s="55"/>
      <c r="D80" s="55"/>
      <c r="E80" s="55" t="s">
        <v>220</v>
      </c>
      <c r="F80" s="55" t="s">
        <v>220</v>
      </c>
      <c r="G80" s="55"/>
      <c r="H80" s="55"/>
      <c r="I80" s="55" t="s">
        <v>220</v>
      </c>
      <c r="J80" s="55" t="s">
        <v>220</v>
      </c>
      <c r="K80" s="55"/>
      <c r="L80" s="55"/>
      <c r="M80" s="71" t="s">
        <v>229</v>
      </c>
    </row>
    <row r="81" spans="1:13" x14ac:dyDescent="0.15">
      <c r="A81" s="46" t="s">
        <v>230</v>
      </c>
      <c r="B81" s="46"/>
      <c r="C81" s="46"/>
      <c r="D81" s="46"/>
      <c r="E81" s="46" t="s">
        <v>220</v>
      </c>
      <c r="F81" s="46"/>
      <c r="G81" s="46"/>
      <c r="H81" s="46"/>
      <c r="I81" s="46" t="s">
        <v>220</v>
      </c>
      <c r="J81" s="46"/>
      <c r="K81" s="46"/>
      <c r="L81" s="46"/>
      <c r="M81" s="46"/>
    </row>
    <row r="82" spans="1:13" x14ac:dyDescent="0.15">
      <c r="A82" s="46" t="s">
        <v>231</v>
      </c>
      <c r="B82" s="46"/>
      <c r="C82" s="46"/>
      <c r="D82" s="46"/>
      <c r="E82" s="46"/>
      <c r="F82" s="46"/>
      <c r="G82" s="46"/>
      <c r="H82" s="46"/>
      <c r="I82" s="46" t="s">
        <v>220</v>
      </c>
      <c r="J82" s="46"/>
      <c r="K82" s="46"/>
      <c r="L82" s="68" t="s">
        <v>221</v>
      </c>
      <c r="M82" s="46" t="s">
        <v>232</v>
      </c>
    </row>
    <row r="83" spans="1:13" x14ac:dyDescent="0.15">
      <c r="A83" s="46" t="s">
        <v>233</v>
      </c>
      <c r="B83" s="46" t="s">
        <v>234</v>
      </c>
      <c r="C83" s="46">
        <v>2</v>
      </c>
      <c r="D83" s="46">
        <v>3</v>
      </c>
      <c r="E83" s="46" t="s">
        <v>235</v>
      </c>
      <c r="F83" s="46" t="s">
        <v>235</v>
      </c>
      <c r="G83" s="46">
        <v>2</v>
      </c>
      <c r="H83" s="46">
        <v>3</v>
      </c>
      <c r="I83" s="72" t="s">
        <v>236</v>
      </c>
      <c r="J83" s="46" t="s">
        <v>235</v>
      </c>
      <c r="K83" s="46">
        <v>2</v>
      </c>
      <c r="L83" s="46" t="s">
        <v>237</v>
      </c>
      <c r="M83" s="46" t="s">
        <v>238</v>
      </c>
    </row>
    <row r="85" spans="1:13" x14ac:dyDescent="0.15">
      <c r="B85" s="44" t="s">
        <v>239</v>
      </c>
    </row>
    <row r="86" spans="1:13" x14ac:dyDescent="0.15">
      <c r="B86" s="58"/>
      <c r="C86" s="44" t="s">
        <v>240</v>
      </c>
    </row>
    <row r="87" spans="1:13" x14ac:dyDescent="0.15">
      <c r="B87" s="73"/>
      <c r="C87" s="44" t="s">
        <v>241</v>
      </c>
    </row>
  </sheetData>
  <mergeCells count="2">
    <mergeCell ref="A3:J13"/>
    <mergeCell ref="G70:M72"/>
  </mergeCells>
  <phoneticPr fontId="18"/>
  <pageMargins left="0.75" right="0.75" top="1" bottom="1" header="0.51180555555555551" footer="0.51180555555555551"/>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29"/>
  <sheetViews>
    <sheetView tabSelected="1" workbookViewId="0">
      <selection activeCell="AB21" sqref="AB21"/>
    </sheetView>
  </sheetViews>
  <sheetFormatPr defaultRowHeight="13.5" x14ac:dyDescent="0.15"/>
  <cols>
    <col min="2" max="2" width="21" customWidth="1"/>
    <col min="3" max="15" width="6.375" customWidth="1"/>
    <col min="16" max="17" width="5.375" customWidth="1"/>
  </cols>
  <sheetData>
    <row r="5" spans="2:15" x14ac:dyDescent="0.15">
      <c r="B5" s="424" t="s">
        <v>434</v>
      </c>
      <c r="C5" s="424"/>
      <c r="D5" s="424"/>
      <c r="E5" s="424"/>
      <c r="F5" s="424"/>
      <c r="G5" s="424"/>
      <c r="H5" s="424"/>
      <c r="I5" s="424"/>
      <c r="J5" s="424"/>
      <c r="K5" s="424"/>
      <c r="L5" s="424"/>
      <c r="M5" s="424"/>
      <c r="N5" s="424"/>
      <c r="O5" s="424"/>
    </row>
    <row r="6" spans="2:15" x14ac:dyDescent="0.15">
      <c r="B6" s="428"/>
      <c r="C6" s="428"/>
      <c r="D6" s="428"/>
      <c r="E6" s="435"/>
      <c r="F6" s="435"/>
      <c r="G6" s="435"/>
      <c r="H6" s="435"/>
      <c r="I6" s="435"/>
      <c r="J6" s="435"/>
      <c r="K6" s="435"/>
      <c r="L6" s="435"/>
      <c r="M6" s="435"/>
      <c r="N6" s="435"/>
      <c r="O6" s="435"/>
    </row>
    <row r="7" spans="2:15" ht="21.75" customHeight="1" x14ac:dyDescent="0.15">
      <c r="B7" s="351" t="s">
        <v>435</v>
      </c>
      <c r="C7" s="420" t="s">
        <v>430</v>
      </c>
      <c r="D7" s="420"/>
      <c r="E7" s="420"/>
      <c r="F7" s="420"/>
      <c r="G7" s="420"/>
      <c r="H7" s="420"/>
      <c r="I7" s="420"/>
      <c r="J7" s="420"/>
      <c r="K7" s="420"/>
      <c r="L7" s="420"/>
      <c r="M7" s="420"/>
      <c r="N7" s="420"/>
      <c r="O7" s="420"/>
    </row>
    <row r="8" spans="2:15" ht="21.75" customHeight="1" x14ac:dyDescent="0.15">
      <c r="B8" s="338" t="s">
        <v>1</v>
      </c>
      <c r="C8" s="353" t="s">
        <v>93</v>
      </c>
      <c r="D8" s="353" t="s">
        <v>93</v>
      </c>
      <c r="E8" s="354">
        <v>0.41666666666666669</v>
      </c>
      <c r="F8" s="355">
        <v>0.46527777777777773</v>
      </c>
      <c r="G8" s="355">
        <v>0.50694444444444398</v>
      </c>
      <c r="H8" s="355">
        <v>0.54861111111111105</v>
      </c>
      <c r="I8" s="355">
        <v>0.59027777777777801</v>
      </c>
      <c r="J8" s="355">
        <v>0.63194444444444398</v>
      </c>
      <c r="K8" s="355">
        <v>0.67361111111111105</v>
      </c>
      <c r="L8" s="355">
        <v>0.71527777777777801</v>
      </c>
      <c r="M8" s="355">
        <v>0.75694444444444398</v>
      </c>
      <c r="N8" s="355">
        <v>0.79861111111111105</v>
      </c>
      <c r="O8" s="355">
        <v>0.84027777777777801</v>
      </c>
    </row>
    <row r="9" spans="2:15" ht="21.75" customHeight="1" x14ac:dyDescent="0.15">
      <c r="B9" s="341" t="s">
        <v>78</v>
      </c>
      <c r="C9" s="356">
        <v>0.35069444444444442</v>
      </c>
      <c r="D9" s="356">
        <v>0.39236111111111099</v>
      </c>
      <c r="E9" s="357">
        <v>0.42708333333333331</v>
      </c>
      <c r="F9" s="356">
        <v>0.47569444444444398</v>
      </c>
      <c r="G9" s="356">
        <v>0.51736111111111105</v>
      </c>
      <c r="H9" s="356">
        <v>0.55902777777777801</v>
      </c>
      <c r="I9" s="356">
        <v>0.60069444444444398</v>
      </c>
      <c r="J9" s="356">
        <v>0.64236111111111105</v>
      </c>
      <c r="K9" s="356">
        <v>0.68402777777777801</v>
      </c>
      <c r="L9" s="356">
        <v>0.72569444444444398</v>
      </c>
      <c r="M9" s="356">
        <v>0.76736111111111105</v>
      </c>
      <c r="N9" s="436" t="s">
        <v>436</v>
      </c>
      <c r="O9" s="436" t="s">
        <v>436</v>
      </c>
    </row>
    <row r="10" spans="2:15" ht="21.75" customHeight="1" x14ac:dyDescent="0.15">
      <c r="B10" s="344" t="s">
        <v>79</v>
      </c>
      <c r="C10" s="355">
        <v>0.3576388888888889</v>
      </c>
      <c r="D10" s="355">
        <v>0.39930555555555602</v>
      </c>
      <c r="E10" s="355">
        <v>0.44097222222222199</v>
      </c>
      <c r="F10" s="355">
        <v>0.48263888888888901</v>
      </c>
      <c r="G10" s="355">
        <v>0.52430555555555602</v>
      </c>
      <c r="H10" s="355">
        <v>0.56597222222222199</v>
      </c>
      <c r="I10" s="354">
        <v>0.61805555555555558</v>
      </c>
      <c r="J10" s="355">
        <v>0.64930555555555602</v>
      </c>
      <c r="K10" s="354">
        <v>0.69791666666666663</v>
      </c>
      <c r="L10" s="355">
        <v>0.73263888888888895</v>
      </c>
      <c r="M10" s="354">
        <v>0.77777777777777779</v>
      </c>
      <c r="N10" s="437"/>
      <c r="O10" s="437"/>
    </row>
    <row r="11" spans="2:15" ht="21.75" customHeight="1" x14ac:dyDescent="0.15">
      <c r="B11" s="341" t="s">
        <v>7</v>
      </c>
      <c r="C11" s="356">
        <v>0.36805555555555558</v>
      </c>
      <c r="D11" s="356">
        <v>0.40972222222222199</v>
      </c>
      <c r="E11" s="356">
        <v>0.45138888888888901</v>
      </c>
      <c r="F11" s="356">
        <v>0.49305555555555602</v>
      </c>
      <c r="G11" s="356">
        <v>0.53472222222222199</v>
      </c>
      <c r="H11" s="356">
        <v>0.57638888888888895</v>
      </c>
      <c r="I11" s="356">
        <v>0.62847222222222221</v>
      </c>
      <c r="J11" s="356">
        <v>0.65972222222222199</v>
      </c>
      <c r="K11" s="356">
        <v>0.70138888888888895</v>
      </c>
      <c r="L11" s="356">
        <v>0.74305555555555602</v>
      </c>
      <c r="M11" s="356">
        <v>0.78472222222222199</v>
      </c>
      <c r="N11" s="437"/>
      <c r="O11" s="437"/>
    </row>
    <row r="14" spans="2:15" x14ac:dyDescent="0.15">
      <c r="B14" s="424" t="s">
        <v>437</v>
      </c>
      <c r="C14" s="424"/>
      <c r="D14" s="424"/>
      <c r="E14" s="424"/>
      <c r="F14" s="424"/>
      <c r="G14" s="424"/>
      <c r="H14" s="424"/>
      <c r="I14" s="424"/>
      <c r="J14" s="424"/>
      <c r="K14" s="424"/>
      <c r="L14" s="424"/>
      <c r="M14" s="424"/>
      <c r="N14" s="337"/>
      <c r="O14" s="337"/>
    </row>
    <row r="15" spans="2:15" x14ac:dyDescent="0.15">
      <c r="B15" s="428"/>
      <c r="C15" s="428"/>
      <c r="D15" s="428"/>
      <c r="E15" s="435"/>
      <c r="F15" s="435"/>
      <c r="G15" s="435"/>
      <c r="H15" s="435"/>
      <c r="I15" s="435"/>
      <c r="J15" s="435"/>
      <c r="K15" s="435"/>
      <c r="L15" s="435"/>
      <c r="M15" s="435"/>
      <c r="N15" s="337"/>
      <c r="O15" s="337"/>
    </row>
    <row r="16" spans="2:15" ht="21.75" customHeight="1" x14ac:dyDescent="0.15">
      <c r="B16" s="351" t="s">
        <v>435</v>
      </c>
      <c r="C16" s="434" t="s">
        <v>438</v>
      </c>
      <c r="D16" s="434"/>
      <c r="E16" s="434"/>
      <c r="F16" s="434"/>
      <c r="G16" s="434"/>
      <c r="H16" s="434"/>
      <c r="I16" s="434"/>
      <c r="J16" s="434"/>
      <c r="K16" s="434"/>
      <c r="L16" s="434"/>
      <c r="M16" s="434"/>
    </row>
    <row r="17" spans="2:13" ht="21.75" customHeight="1" x14ac:dyDescent="0.15">
      <c r="B17" s="338" t="s">
        <v>1</v>
      </c>
      <c r="C17" s="353" t="s">
        <v>93</v>
      </c>
      <c r="D17" s="353" t="s">
        <v>93</v>
      </c>
      <c r="E17" s="354">
        <v>0.41666666666666669</v>
      </c>
      <c r="F17" s="355">
        <v>0.46527777777777773</v>
      </c>
      <c r="G17" s="355">
        <v>0.50694444444444398</v>
      </c>
      <c r="H17" s="355">
        <v>0.54861111111111105</v>
      </c>
      <c r="I17" s="355">
        <v>0.59027777777777801</v>
      </c>
      <c r="J17" s="355">
        <v>0.63194444444444398</v>
      </c>
      <c r="K17" s="355">
        <v>0.67361111111111105</v>
      </c>
      <c r="L17" s="355">
        <v>0.71527777777777801</v>
      </c>
      <c r="M17" s="355">
        <v>0.75694444444444398</v>
      </c>
    </row>
    <row r="18" spans="2:13" ht="21.75" customHeight="1" x14ac:dyDescent="0.15">
      <c r="B18" s="341" t="s">
        <v>78</v>
      </c>
      <c r="C18" s="356">
        <v>0.35069444444444442</v>
      </c>
      <c r="D18" s="356">
        <v>0.39236111111111099</v>
      </c>
      <c r="E18" s="357">
        <v>0.42708333333333331</v>
      </c>
      <c r="F18" s="356">
        <v>0.47569444444444398</v>
      </c>
      <c r="G18" s="356">
        <v>0.51736111111111105</v>
      </c>
      <c r="H18" s="356">
        <v>0.55902777777777801</v>
      </c>
      <c r="I18" s="356">
        <v>0.60069444444444398</v>
      </c>
      <c r="J18" s="356">
        <v>0.64236111111111105</v>
      </c>
      <c r="K18" s="356">
        <v>0.68402777777777801</v>
      </c>
      <c r="L18" s="431" t="s">
        <v>436</v>
      </c>
      <c r="M18" s="431" t="s">
        <v>436</v>
      </c>
    </row>
    <row r="19" spans="2:13" ht="21.75" customHeight="1" x14ac:dyDescent="0.15">
      <c r="B19" s="344" t="s">
        <v>79</v>
      </c>
      <c r="C19" s="355">
        <v>0.3576388888888889</v>
      </c>
      <c r="D19" s="355">
        <v>0.39930555555555602</v>
      </c>
      <c r="E19" s="355">
        <v>0.44097222222222199</v>
      </c>
      <c r="F19" s="355">
        <v>0.48263888888888901</v>
      </c>
      <c r="G19" s="355">
        <v>0.52430555555555602</v>
      </c>
      <c r="H19" s="355">
        <v>0.56597222222222199</v>
      </c>
      <c r="I19" s="354">
        <v>0.61805555555555558</v>
      </c>
      <c r="J19" s="355">
        <v>0.64930555555555602</v>
      </c>
      <c r="K19" s="354">
        <v>0.69791666666666663</v>
      </c>
      <c r="L19" s="432"/>
      <c r="M19" s="432"/>
    </row>
    <row r="20" spans="2:13" ht="21.75" customHeight="1" x14ac:dyDescent="0.15">
      <c r="B20" s="341" t="s">
        <v>7</v>
      </c>
      <c r="C20" s="356">
        <v>0.36805555555555558</v>
      </c>
      <c r="D20" s="356">
        <v>0.40972222222222199</v>
      </c>
      <c r="E20" s="356">
        <v>0.45138888888888901</v>
      </c>
      <c r="F20" s="356">
        <v>0.49305555555555602</v>
      </c>
      <c r="G20" s="356">
        <v>0.53472222222222199</v>
      </c>
      <c r="H20" s="356">
        <v>0.57638888888888895</v>
      </c>
      <c r="I20" s="356">
        <v>0.62847222222222221</v>
      </c>
      <c r="J20" s="356">
        <v>0.65972222222222199</v>
      </c>
      <c r="K20" s="356">
        <v>0.70138888888888895</v>
      </c>
      <c r="L20" s="433"/>
      <c r="M20" s="433"/>
    </row>
    <row r="23" spans="2:13" x14ac:dyDescent="0.15">
      <c r="B23" s="424" t="s">
        <v>439</v>
      </c>
      <c r="C23" s="424"/>
      <c r="D23" s="424"/>
      <c r="E23" s="424"/>
      <c r="F23" s="424"/>
      <c r="G23" s="424"/>
      <c r="H23" s="424"/>
      <c r="I23" s="424"/>
      <c r="J23" s="424"/>
      <c r="K23" s="424"/>
      <c r="L23" s="424"/>
      <c r="M23" s="337"/>
    </row>
    <row r="24" spans="2:13" x14ac:dyDescent="0.15">
      <c r="B24" s="428"/>
      <c r="C24" s="428"/>
      <c r="D24" s="428"/>
      <c r="E24" s="435"/>
      <c r="F24" s="435"/>
      <c r="G24" s="435"/>
      <c r="H24" s="435"/>
      <c r="I24" s="435"/>
      <c r="J24" s="435"/>
      <c r="K24" s="435"/>
      <c r="L24" s="435"/>
      <c r="M24" s="337"/>
    </row>
    <row r="25" spans="2:13" ht="21.75" customHeight="1" x14ac:dyDescent="0.15">
      <c r="B25" s="351" t="s">
        <v>435</v>
      </c>
      <c r="C25" s="420" t="s">
        <v>438</v>
      </c>
      <c r="D25" s="420"/>
      <c r="E25" s="420"/>
      <c r="F25" s="420"/>
      <c r="G25" s="420"/>
      <c r="H25" s="420"/>
      <c r="I25" s="420"/>
      <c r="J25" s="420"/>
      <c r="K25" s="420"/>
      <c r="L25" s="420"/>
    </row>
    <row r="26" spans="2:13" ht="21.75" customHeight="1" x14ac:dyDescent="0.15">
      <c r="B26" s="338" t="s">
        <v>1</v>
      </c>
      <c r="C26" s="353" t="s">
        <v>93</v>
      </c>
      <c r="D26" s="353" t="s">
        <v>93</v>
      </c>
      <c r="E26" s="354">
        <v>0.41666666666666669</v>
      </c>
      <c r="F26" s="355">
        <v>0.46527777777777773</v>
      </c>
      <c r="G26" s="355">
        <v>0.50694444444444398</v>
      </c>
      <c r="H26" s="355">
        <v>0.54861111111111105</v>
      </c>
      <c r="I26" s="355">
        <v>0.59027777777777801</v>
      </c>
      <c r="J26" s="355">
        <v>0.63194444444444398</v>
      </c>
      <c r="K26" s="355">
        <v>0.67361111111111105</v>
      </c>
      <c r="L26" s="355">
        <v>0.71527777777777801</v>
      </c>
    </row>
    <row r="27" spans="2:13" ht="21.75" customHeight="1" x14ac:dyDescent="0.15">
      <c r="B27" s="341" t="s">
        <v>78</v>
      </c>
      <c r="C27" s="356">
        <v>0.35069444444444442</v>
      </c>
      <c r="D27" s="356">
        <v>0.39236111111111099</v>
      </c>
      <c r="E27" s="357">
        <v>0.42708333333333331</v>
      </c>
      <c r="F27" s="356">
        <v>0.47569444444444398</v>
      </c>
      <c r="G27" s="356">
        <v>0.51736111111111105</v>
      </c>
      <c r="H27" s="356">
        <v>0.55902777777777801</v>
      </c>
      <c r="I27" s="356">
        <v>0.60069444444444398</v>
      </c>
      <c r="J27" s="356">
        <v>0.64236111111111105</v>
      </c>
      <c r="K27" s="356">
        <v>0.68402777777777801</v>
      </c>
      <c r="L27" s="431" t="s">
        <v>436</v>
      </c>
    </row>
    <row r="28" spans="2:13" ht="21.75" customHeight="1" x14ac:dyDescent="0.15">
      <c r="B28" s="344" t="s">
        <v>79</v>
      </c>
      <c r="C28" s="355">
        <v>0.3576388888888889</v>
      </c>
      <c r="D28" s="355">
        <v>0.39930555555555602</v>
      </c>
      <c r="E28" s="355">
        <v>0.44097222222222199</v>
      </c>
      <c r="F28" s="355">
        <v>0.48263888888888901</v>
      </c>
      <c r="G28" s="355">
        <v>0.52430555555555602</v>
      </c>
      <c r="H28" s="355">
        <v>0.56597222222222199</v>
      </c>
      <c r="I28" s="354">
        <v>0.61805555555555558</v>
      </c>
      <c r="J28" s="355">
        <v>0.64930555555555602</v>
      </c>
      <c r="K28" s="354">
        <v>0.69791666666666663</v>
      </c>
      <c r="L28" s="432"/>
    </row>
    <row r="29" spans="2:13" ht="21.75" customHeight="1" x14ac:dyDescent="0.15">
      <c r="B29" s="341" t="s">
        <v>7</v>
      </c>
      <c r="C29" s="356">
        <v>0.36805555555555558</v>
      </c>
      <c r="D29" s="356">
        <v>0.40972222222222199</v>
      </c>
      <c r="E29" s="356">
        <v>0.45138888888888901</v>
      </c>
      <c r="F29" s="356">
        <v>0.49305555555555602</v>
      </c>
      <c r="G29" s="356">
        <v>0.53472222222222199</v>
      </c>
      <c r="H29" s="356">
        <v>0.57638888888888895</v>
      </c>
      <c r="I29" s="356">
        <v>0.62847222222222221</v>
      </c>
      <c r="J29" s="356">
        <v>0.65972222222222199</v>
      </c>
      <c r="K29" s="356">
        <v>0.70138888888888895</v>
      </c>
      <c r="L29" s="433"/>
    </row>
  </sheetData>
  <mergeCells count="14">
    <mergeCell ref="B5:D6"/>
    <mergeCell ref="C7:O7"/>
    <mergeCell ref="N9:N11"/>
    <mergeCell ref="O9:O11"/>
    <mergeCell ref="B14:D15"/>
    <mergeCell ref="E5:O6"/>
    <mergeCell ref="E14:M15"/>
    <mergeCell ref="B23:D24"/>
    <mergeCell ref="L27:L29"/>
    <mergeCell ref="C25:L25"/>
    <mergeCell ref="C16:M16"/>
    <mergeCell ref="M18:M20"/>
    <mergeCell ref="L18:L20"/>
    <mergeCell ref="E23:L24"/>
  </mergeCells>
  <phoneticPr fontId="1"/>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2"/>
  <sheetViews>
    <sheetView showGridLines="0" topLeftCell="A25" workbookViewId="0">
      <selection activeCell="M40" sqref="M40"/>
    </sheetView>
  </sheetViews>
  <sheetFormatPr defaultRowHeight="13.5" x14ac:dyDescent="0.15"/>
  <cols>
    <col min="2" max="2" width="24.875" customWidth="1"/>
    <col min="3" max="8" width="8.125" customWidth="1"/>
  </cols>
  <sheetData>
    <row r="1" spans="2:8" ht="13.5" customHeight="1" x14ac:dyDescent="0.15">
      <c r="B1" s="438" t="s">
        <v>513</v>
      </c>
      <c r="C1" s="439"/>
      <c r="D1" s="439"/>
      <c r="E1" s="439"/>
      <c r="F1" s="439"/>
      <c r="G1" s="439"/>
      <c r="H1" s="440"/>
    </row>
    <row r="2" spans="2:8" x14ac:dyDescent="0.15">
      <c r="B2" s="441"/>
      <c r="C2" s="442"/>
      <c r="D2" s="442"/>
      <c r="E2" s="442"/>
      <c r="F2" s="442"/>
      <c r="G2" s="442"/>
      <c r="H2" s="443"/>
    </row>
    <row r="3" spans="2:8" ht="20.25" customHeight="1" x14ac:dyDescent="0.15">
      <c r="B3" s="441"/>
      <c r="C3" s="442"/>
      <c r="D3" s="442"/>
      <c r="E3" s="442"/>
      <c r="F3" s="442"/>
      <c r="G3" s="442"/>
      <c r="H3" s="443"/>
    </row>
    <row r="4" spans="2:8" x14ac:dyDescent="0.15">
      <c r="B4" s="444" t="s">
        <v>413</v>
      </c>
      <c r="C4" s="445" t="s">
        <v>414</v>
      </c>
      <c r="D4" s="445"/>
      <c r="E4" s="445"/>
      <c r="F4" s="445"/>
      <c r="G4" s="445"/>
      <c r="H4" s="446"/>
    </row>
    <row r="5" spans="2:8" ht="13.5" customHeight="1" x14ac:dyDescent="0.15">
      <c r="B5" s="444"/>
      <c r="C5" s="445"/>
      <c r="D5" s="445"/>
      <c r="E5" s="445"/>
      <c r="F5" s="445"/>
      <c r="G5" s="445"/>
      <c r="H5" s="446"/>
    </row>
    <row r="6" spans="2:8" ht="13.5" customHeight="1" x14ac:dyDescent="0.15">
      <c r="B6" s="386" t="s">
        <v>1</v>
      </c>
      <c r="C6" s="314">
        <v>0.34027777777777773</v>
      </c>
      <c r="D6" s="314">
        <v>0.50694444444444442</v>
      </c>
      <c r="E6" s="314">
        <v>0.63194444444444442</v>
      </c>
      <c r="F6" s="314" t="s">
        <v>415</v>
      </c>
      <c r="G6" s="314" t="s">
        <v>416</v>
      </c>
      <c r="H6" s="380">
        <v>0.79861111111111116</v>
      </c>
    </row>
    <row r="7" spans="2:8" ht="15" customHeight="1" x14ac:dyDescent="0.15">
      <c r="B7" s="387" t="s">
        <v>448</v>
      </c>
      <c r="C7" s="382" t="s">
        <v>412</v>
      </c>
      <c r="D7" s="382" t="s">
        <v>412</v>
      </c>
      <c r="E7" s="382" t="s">
        <v>412</v>
      </c>
      <c r="F7" s="447" t="s">
        <v>8</v>
      </c>
      <c r="G7" s="450" t="s">
        <v>8</v>
      </c>
      <c r="H7" s="450" t="s">
        <v>8</v>
      </c>
    </row>
    <row r="8" spans="2:8" ht="15" customHeight="1" x14ac:dyDescent="0.15">
      <c r="B8" s="388" t="s">
        <v>449</v>
      </c>
      <c r="C8" s="364" t="s">
        <v>412</v>
      </c>
      <c r="D8" s="364" t="s">
        <v>412</v>
      </c>
      <c r="E8" s="364" t="s">
        <v>412</v>
      </c>
      <c r="F8" s="448"/>
      <c r="G8" s="450"/>
      <c r="H8" s="450"/>
    </row>
    <row r="9" spans="2:8" ht="15" customHeight="1" x14ac:dyDescent="0.15">
      <c r="B9" s="387" t="s">
        <v>450</v>
      </c>
      <c r="C9" s="382" t="s">
        <v>412</v>
      </c>
      <c r="D9" s="382" t="s">
        <v>412</v>
      </c>
      <c r="E9" s="382" t="s">
        <v>412</v>
      </c>
      <c r="F9" s="448"/>
      <c r="G9" s="450"/>
      <c r="H9" s="450"/>
    </row>
    <row r="10" spans="2:8" ht="15" customHeight="1" x14ac:dyDescent="0.15">
      <c r="B10" s="388" t="s">
        <v>451</v>
      </c>
      <c r="C10" s="364" t="s">
        <v>412</v>
      </c>
      <c r="D10" s="364" t="s">
        <v>412</v>
      </c>
      <c r="E10" s="364" t="s">
        <v>412</v>
      </c>
      <c r="F10" s="448"/>
      <c r="G10" s="450"/>
      <c r="H10" s="450"/>
    </row>
    <row r="11" spans="2:8" ht="15" customHeight="1" x14ac:dyDescent="0.15">
      <c r="B11" s="387" t="s">
        <v>452</v>
      </c>
      <c r="C11" s="382" t="s">
        <v>412</v>
      </c>
      <c r="D11" s="382" t="s">
        <v>412</v>
      </c>
      <c r="E11" s="382" t="s">
        <v>412</v>
      </c>
      <c r="F11" s="448"/>
      <c r="G11" s="450"/>
      <c r="H11" s="450"/>
    </row>
    <row r="12" spans="2:8" ht="15" customHeight="1" x14ac:dyDescent="0.15">
      <c r="B12" s="388" t="s">
        <v>453</v>
      </c>
      <c r="C12" s="364" t="s">
        <v>412</v>
      </c>
      <c r="D12" s="364" t="s">
        <v>412</v>
      </c>
      <c r="E12" s="364" t="s">
        <v>412</v>
      </c>
      <c r="F12" s="448"/>
      <c r="G12" s="450"/>
      <c r="H12" s="450"/>
    </row>
    <row r="13" spans="2:8" ht="15" customHeight="1" x14ac:dyDescent="0.15">
      <c r="B13" s="387" t="s">
        <v>476</v>
      </c>
      <c r="C13" s="382" t="s">
        <v>412</v>
      </c>
      <c r="D13" s="382" t="s">
        <v>412</v>
      </c>
      <c r="E13" s="382" t="s">
        <v>412</v>
      </c>
      <c r="F13" s="448"/>
      <c r="G13" s="450"/>
      <c r="H13" s="450"/>
    </row>
    <row r="14" spans="2:8" ht="15" customHeight="1" x14ac:dyDescent="0.15">
      <c r="B14" s="388" t="s">
        <v>454</v>
      </c>
      <c r="C14" s="364" t="s">
        <v>412</v>
      </c>
      <c r="D14" s="364" t="s">
        <v>412</v>
      </c>
      <c r="E14" s="364" t="s">
        <v>412</v>
      </c>
      <c r="F14" s="448"/>
      <c r="G14" s="450"/>
      <c r="H14" s="450"/>
    </row>
    <row r="15" spans="2:8" ht="15" customHeight="1" x14ac:dyDescent="0.15">
      <c r="B15" s="387" t="s">
        <v>455</v>
      </c>
      <c r="C15" s="382" t="s">
        <v>412</v>
      </c>
      <c r="D15" s="382" t="s">
        <v>412</v>
      </c>
      <c r="E15" s="382" t="s">
        <v>412</v>
      </c>
      <c r="F15" s="448"/>
      <c r="G15" s="450"/>
      <c r="H15" s="450"/>
    </row>
    <row r="16" spans="2:8" ht="15" customHeight="1" x14ac:dyDescent="0.15">
      <c r="B16" s="388" t="s">
        <v>456</v>
      </c>
      <c r="C16" s="364" t="s">
        <v>412</v>
      </c>
      <c r="D16" s="364" t="s">
        <v>412</v>
      </c>
      <c r="E16" s="364" t="s">
        <v>412</v>
      </c>
      <c r="F16" s="448"/>
      <c r="G16" s="450"/>
      <c r="H16" s="450"/>
    </row>
    <row r="17" spans="2:8" ht="15" customHeight="1" x14ac:dyDescent="0.15">
      <c r="B17" s="387" t="s">
        <v>457</v>
      </c>
      <c r="C17" s="382" t="s">
        <v>412</v>
      </c>
      <c r="D17" s="382" t="s">
        <v>412</v>
      </c>
      <c r="E17" s="382" t="s">
        <v>412</v>
      </c>
      <c r="F17" s="448"/>
      <c r="G17" s="450"/>
      <c r="H17" s="450"/>
    </row>
    <row r="18" spans="2:8" ht="15" customHeight="1" x14ac:dyDescent="0.15">
      <c r="B18" s="388" t="s">
        <v>458</v>
      </c>
      <c r="C18" s="364" t="s">
        <v>412</v>
      </c>
      <c r="D18" s="364" t="s">
        <v>412</v>
      </c>
      <c r="E18" s="364" t="s">
        <v>412</v>
      </c>
      <c r="F18" s="448"/>
      <c r="G18" s="450"/>
      <c r="H18" s="450"/>
    </row>
    <row r="19" spans="2:8" ht="15" customHeight="1" x14ac:dyDescent="0.15">
      <c r="B19" s="387" t="s">
        <v>459</v>
      </c>
      <c r="C19" s="382" t="s">
        <v>412</v>
      </c>
      <c r="D19" s="382" t="s">
        <v>412</v>
      </c>
      <c r="E19" s="382" t="s">
        <v>412</v>
      </c>
      <c r="F19" s="448"/>
      <c r="G19" s="450"/>
      <c r="H19" s="450"/>
    </row>
    <row r="20" spans="2:8" ht="15" customHeight="1" x14ac:dyDescent="0.15">
      <c r="B20" s="388" t="s">
        <v>460</v>
      </c>
      <c r="C20" s="364" t="s">
        <v>412</v>
      </c>
      <c r="D20" s="364" t="s">
        <v>412</v>
      </c>
      <c r="E20" s="364" t="s">
        <v>412</v>
      </c>
      <c r="F20" s="448"/>
      <c r="G20" s="450"/>
      <c r="H20" s="450"/>
    </row>
    <row r="21" spans="2:8" ht="15" customHeight="1" x14ac:dyDescent="0.15">
      <c r="B21" s="387" t="s">
        <v>461</v>
      </c>
      <c r="C21" s="382" t="s">
        <v>412</v>
      </c>
      <c r="D21" s="382" t="s">
        <v>412</v>
      </c>
      <c r="E21" s="382" t="s">
        <v>412</v>
      </c>
      <c r="F21" s="448"/>
      <c r="G21" s="450"/>
      <c r="H21" s="450"/>
    </row>
    <row r="22" spans="2:8" ht="15" customHeight="1" x14ac:dyDescent="0.15">
      <c r="B22" s="388" t="s">
        <v>462</v>
      </c>
      <c r="C22" s="364" t="s">
        <v>412</v>
      </c>
      <c r="D22" s="364" t="s">
        <v>412</v>
      </c>
      <c r="E22" s="364" t="s">
        <v>412</v>
      </c>
      <c r="F22" s="448"/>
      <c r="G22" s="450"/>
      <c r="H22" s="450"/>
    </row>
    <row r="23" spans="2:8" ht="15" customHeight="1" x14ac:dyDescent="0.15">
      <c r="B23" s="387" t="s">
        <v>479</v>
      </c>
      <c r="C23" s="382" t="s">
        <v>412</v>
      </c>
      <c r="D23" s="382" t="s">
        <v>412</v>
      </c>
      <c r="E23" s="382" t="s">
        <v>412</v>
      </c>
      <c r="F23" s="448"/>
      <c r="G23" s="450"/>
      <c r="H23" s="450"/>
    </row>
    <row r="24" spans="2:8" ht="15" customHeight="1" x14ac:dyDescent="0.15">
      <c r="B24" s="388" t="s">
        <v>463</v>
      </c>
      <c r="C24" s="364" t="s">
        <v>412</v>
      </c>
      <c r="D24" s="364" t="s">
        <v>412</v>
      </c>
      <c r="E24" s="364" t="s">
        <v>412</v>
      </c>
      <c r="F24" s="448"/>
      <c r="G24" s="450"/>
      <c r="H24" s="450"/>
    </row>
    <row r="25" spans="2:8" ht="15" customHeight="1" x14ac:dyDescent="0.15">
      <c r="B25" s="387" t="s">
        <v>464</v>
      </c>
      <c r="C25" s="382" t="s">
        <v>412</v>
      </c>
      <c r="D25" s="382" t="s">
        <v>412</v>
      </c>
      <c r="E25" s="382" t="s">
        <v>412</v>
      </c>
      <c r="F25" s="448"/>
      <c r="G25" s="450"/>
      <c r="H25" s="450"/>
    </row>
    <row r="26" spans="2:8" ht="15" customHeight="1" x14ac:dyDescent="0.15">
      <c r="B26" s="388" t="s">
        <v>465</v>
      </c>
      <c r="C26" s="364" t="s">
        <v>412</v>
      </c>
      <c r="D26" s="364" t="s">
        <v>412</v>
      </c>
      <c r="E26" s="364" t="s">
        <v>412</v>
      </c>
      <c r="F26" s="448"/>
      <c r="G26" s="450"/>
      <c r="H26" s="450"/>
    </row>
    <row r="27" spans="2:8" ht="15" customHeight="1" x14ac:dyDescent="0.15">
      <c r="B27" s="387" t="s">
        <v>466</v>
      </c>
      <c r="C27" s="382" t="s">
        <v>412</v>
      </c>
      <c r="D27" s="382" t="s">
        <v>412</v>
      </c>
      <c r="E27" s="382" t="s">
        <v>412</v>
      </c>
      <c r="F27" s="448"/>
      <c r="G27" s="450"/>
      <c r="H27" s="450"/>
    </row>
    <row r="28" spans="2:8" x14ac:dyDescent="0.15">
      <c r="B28" s="388" t="s">
        <v>467</v>
      </c>
      <c r="C28" s="364" t="s">
        <v>412</v>
      </c>
      <c r="D28" s="364" t="s">
        <v>412</v>
      </c>
      <c r="E28" s="364" t="s">
        <v>412</v>
      </c>
      <c r="F28" s="448"/>
      <c r="G28" s="450"/>
      <c r="H28" s="450"/>
    </row>
    <row r="29" spans="2:8" ht="13.5" customHeight="1" x14ac:dyDescent="0.15">
      <c r="B29" s="387" t="s">
        <v>468</v>
      </c>
      <c r="C29" s="382" t="s">
        <v>412</v>
      </c>
      <c r="D29" s="382" t="s">
        <v>412</v>
      </c>
      <c r="E29" s="382" t="s">
        <v>412</v>
      </c>
      <c r="F29" s="448"/>
      <c r="G29" s="450"/>
      <c r="H29" s="450"/>
    </row>
    <row r="30" spans="2:8" ht="13.5" customHeight="1" x14ac:dyDescent="0.15">
      <c r="B30" s="388" t="s">
        <v>469</v>
      </c>
      <c r="C30" s="364" t="s">
        <v>412</v>
      </c>
      <c r="D30" s="364" t="s">
        <v>412</v>
      </c>
      <c r="E30" s="364" t="s">
        <v>412</v>
      </c>
      <c r="F30" s="448"/>
      <c r="G30" s="450"/>
      <c r="H30" s="450"/>
    </row>
    <row r="31" spans="2:8" ht="13.5" customHeight="1" x14ac:dyDescent="0.15">
      <c r="B31" s="387" t="s">
        <v>470</v>
      </c>
      <c r="C31" s="382" t="s">
        <v>412</v>
      </c>
      <c r="D31" s="382" t="s">
        <v>412</v>
      </c>
      <c r="E31" s="382" t="s">
        <v>412</v>
      </c>
      <c r="F31" s="448"/>
      <c r="G31" s="450"/>
      <c r="H31" s="450"/>
    </row>
    <row r="32" spans="2:8" x14ac:dyDescent="0.15">
      <c r="B32" s="388" t="s">
        <v>471</v>
      </c>
      <c r="C32" s="364" t="s">
        <v>412</v>
      </c>
      <c r="D32" s="364" t="s">
        <v>412</v>
      </c>
      <c r="E32" s="364" t="s">
        <v>412</v>
      </c>
      <c r="F32" s="448"/>
      <c r="G32" s="450"/>
      <c r="H32" s="450"/>
    </row>
    <row r="33" spans="2:8" x14ac:dyDescent="0.15">
      <c r="B33" s="387" t="s">
        <v>472</v>
      </c>
      <c r="C33" s="382" t="s">
        <v>412</v>
      </c>
      <c r="D33" s="382" t="s">
        <v>412</v>
      </c>
      <c r="E33" s="382" t="s">
        <v>412</v>
      </c>
      <c r="F33" s="448"/>
      <c r="G33" s="450"/>
      <c r="H33" s="450"/>
    </row>
    <row r="34" spans="2:8" x14ac:dyDescent="0.15">
      <c r="B34" s="388" t="s">
        <v>473</v>
      </c>
      <c r="C34" s="364" t="s">
        <v>412</v>
      </c>
      <c r="D34" s="364" t="s">
        <v>412</v>
      </c>
      <c r="E34" s="364" t="s">
        <v>412</v>
      </c>
      <c r="F34" s="448"/>
      <c r="G34" s="450"/>
      <c r="H34" s="450"/>
    </row>
    <row r="35" spans="2:8" ht="13.5" customHeight="1" x14ac:dyDescent="0.15">
      <c r="B35" s="387" t="s">
        <v>474</v>
      </c>
      <c r="C35" s="382" t="s">
        <v>412</v>
      </c>
      <c r="D35" s="382" t="s">
        <v>412</v>
      </c>
      <c r="E35" s="382" t="s">
        <v>412</v>
      </c>
      <c r="F35" s="448"/>
      <c r="G35" s="450"/>
      <c r="H35" s="450"/>
    </row>
    <row r="36" spans="2:8" x14ac:dyDescent="0.15">
      <c r="B36" s="388" t="s">
        <v>475</v>
      </c>
      <c r="C36" s="364" t="s">
        <v>412</v>
      </c>
      <c r="D36" s="364" t="s">
        <v>412</v>
      </c>
      <c r="E36" s="364" t="s">
        <v>412</v>
      </c>
      <c r="F36" s="449"/>
      <c r="G36" s="450"/>
      <c r="H36" s="450"/>
    </row>
    <row r="56" ht="13.5" customHeight="1" x14ac:dyDescent="0.15"/>
    <row r="57" ht="13.5" customHeight="1" x14ac:dyDescent="0.15"/>
    <row r="58" ht="13.5" customHeight="1" x14ac:dyDescent="0.15"/>
    <row r="62" ht="13.5" customHeight="1" x14ac:dyDescent="0.15"/>
  </sheetData>
  <mergeCells count="6">
    <mergeCell ref="B1:H3"/>
    <mergeCell ref="B4:B5"/>
    <mergeCell ref="C4:H5"/>
    <mergeCell ref="F7:F36"/>
    <mergeCell ref="G7:G36"/>
    <mergeCell ref="H7:H36"/>
  </mergeCells>
  <phoneticPr fontId="58"/>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2"/>
  <sheetViews>
    <sheetView showGridLines="0" topLeftCell="A34" workbookViewId="0">
      <selection activeCell="K45" sqref="K45"/>
    </sheetView>
  </sheetViews>
  <sheetFormatPr defaultRowHeight="13.5" x14ac:dyDescent="0.15"/>
  <cols>
    <col min="2" max="2" width="24.875" customWidth="1"/>
    <col min="3" max="8" width="8.125" customWidth="1"/>
  </cols>
  <sheetData>
    <row r="1" spans="2:8" ht="13.5" customHeight="1" x14ac:dyDescent="0.15">
      <c r="B1" s="453" t="s">
        <v>512</v>
      </c>
      <c r="C1" s="454"/>
      <c r="D1" s="454"/>
      <c r="E1" s="454"/>
      <c r="F1" s="454"/>
      <c r="G1" s="454"/>
      <c r="H1" s="455"/>
    </row>
    <row r="2" spans="2:8" x14ac:dyDescent="0.15">
      <c r="B2" s="456"/>
      <c r="C2" s="457"/>
      <c r="D2" s="457"/>
      <c r="E2" s="457"/>
      <c r="F2" s="457"/>
      <c r="G2" s="457"/>
      <c r="H2" s="458"/>
    </row>
    <row r="3" spans="2:8" ht="20.25" customHeight="1" x14ac:dyDescent="0.15">
      <c r="B3" s="456"/>
      <c r="C3" s="457"/>
      <c r="D3" s="457"/>
      <c r="E3" s="457"/>
      <c r="F3" s="457"/>
      <c r="G3" s="457"/>
      <c r="H3" s="458"/>
    </row>
    <row r="4" spans="2:8" x14ac:dyDescent="0.15">
      <c r="B4" s="459" t="s">
        <v>413</v>
      </c>
      <c r="C4" s="460" t="s">
        <v>414</v>
      </c>
      <c r="D4" s="460"/>
      <c r="E4" s="460"/>
      <c r="F4" s="460"/>
      <c r="G4" s="460"/>
      <c r="H4" s="461"/>
    </row>
    <row r="5" spans="2:8" ht="13.5" customHeight="1" x14ac:dyDescent="0.15">
      <c r="B5" s="459"/>
      <c r="C5" s="460"/>
      <c r="D5" s="460"/>
      <c r="E5" s="460"/>
      <c r="F5" s="460"/>
      <c r="G5" s="460"/>
      <c r="H5" s="461"/>
    </row>
    <row r="6" spans="2:8" ht="13.5" customHeight="1" x14ac:dyDescent="0.15">
      <c r="B6" s="386" t="s">
        <v>1</v>
      </c>
      <c r="C6" s="314">
        <v>0.34027777777777773</v>
      </c>
      <c r="D6" s="314">
        <v>0.50694444444444442</v>
      </c>
      <c r="E6" s="314">
        <v>0.63194444444444442</v>
      </c>
      <c r="F6" s="314" t="s">
        <v>415</v>
      </c>
      <c r="G6" s="314" t="s">
        <v>416</v>
      </c>
      <c r="H6" s="380">
        <v>0.79861111111111116</v>
      </c>
    </row>
    <row r="7" spans="2:8" ht="15" customHeight="1" x14ac:dyDescent="0.15">
      <c r="B7" s="389" t="s">
        <v>481</v>
      </c>
      <c r="C7" s="379" t="s">
        <v>412</v>
      </c>
      <c r="D7" s="379" t="s">
        <v>412</v>
      </c>
      <c r="E7" s="379" t="s">
        <v>412</v>
      </c>
      <c r="F7" s="450" t="s">
        <v>8</v>
      </c>
      <c r="G7" s="450" t="s">
        <v>8</v>
      </c>
      <c r="H7" s="451" t="s">
        <v>8</v>
      </c>
    </row>
    <row r="8" spans="2:8" ht="15" customHeight="1" x14ac:dyDescent="0.15">
      <c r="B8" s="390" t="s">
        <v>482</v>
      </c>
      <c r="C8" s="364" t="s">
        <v>412</v>
      </c>
      <c r="D8" s="364" t="s">
        <v>412</v>
      </c>
      <c r="E8" s="364" t="s">
        <v>412</v>
      </c>
      <c r="F8" s="450"/>
      <c r="G8" s="450"/>
      <c r="H8" s="451"/>
    </row>
    <row r="9" spans="2:8" ht="15" customHeight="1" x14ac:dyDescent="0.15">
      <c r="B9" s="389" t="s">
        <v>483</v>
      </c>
      <c r="C9" s="379" t="s">
        <v>412</v>
      </c>
      <c r="D9" s="379" t="s">
        <v>412</v>
      </c>
      <c r="E9" s="379" t="s">
        <v>412</v>
      </c>
      <c r="F9" s="450"/>
      <c r="G9" s="450"/>
      <c r="H9" s="451"/>
    </row>
    <row r="10" spans="2:8" ht="15" customHeight="1" x14ac:dyDescent="0.15">
      <c r="B10" s="390" t="s">
        <v>484</v>
      </c>
      <c r="C10" s="364" t="s">
        <v>412</v>
      </c>
      <c r="D10" s="364" t="s">
        <v>412</v>
      </c>
      <c r="E10" s="364" t="s">
        <v>412</v>
      </c>
      <c r="F10" s="450"/>
      <c r="G10" s="450"/>
      <c r="H10" s="451"/>
    </row>
    <row r="11" spans="2:8" ht="15" customHeight="1" x14ac:dyDescent="0.15">
      <c r="B11" s="389" t="s">
        <v>499</v>
      </c>
      <c r="C11" s="379" t="s">
        <v>412</v>
      </c>
      <c r="D11" s="379" t="s">
        <v>412</v>
      </c>
      <c r="E11" s="379" t="s">
        <v>412</v>
      </c>
      <c r="F11" s="450"/>
      <c r="G11" s="450"/>
      <c r="H11" s="451"/>
    </row>
    <row r="12" spans="2:8" ht="15" customHeight="1" x14ac:dyDescent="0.15">
      <c r="B12" s="390" t="s">
        <v>485</v>
      </c>
      <c r="C12" s="364" t="s">
        <v>412</v>
      </c>
      <c r="D12" s="364" t="s">
        <v>412</v>
      </c>
      <c r="E12" s="364" t="s">
        <v>412</v>
      </c>
      <c r="F12" s="450"/>
      <c r="G12" s="450"/>
      <c r="H12" s="451"/>
    </row>
    <row r="13" spans="2:8" ht="15" customHeight="1" x14ac:dyDescent="0.15">
      <c r="B13" s="389" t="s">
        <v>486</v>
      </c>
      <c r="C13" s="379" t="s">
        <v>412</v>
      </c>
      <c r="D13" s="379" t="s">
        <v>412</v>
      </c>
      <c r="E13" s="379" t="s">
        <v>412</v>
      </c>
      <c r="F13" s="450"/>
      <c r="G13" s="450"/>
      <c r="H13" s="451"/>
    </row>
    <row r="14" spans="2:8" ht="15" customHeight="1" x14ac:dyDescent="0.15">
      <c r="B14" s="390" t="s">
        <v>487</v>
      </c>
      <c r="C14" s="364" t="s">
        <v>412</v>
      </c>
      <c r="D14" s="364" t="s">
        <v>412</v>
      </c>
      <c r="E14" s="364" t="s">
        <v>412</v>
      </c>
      <c r="F14" s="450"/>
      <c r="G14" s="450"/>
      <c r="H14" s="451"/>
    </row>
    <row r="15" spans="2:8" ht="15" customHeight="1" x14ac:dyDescent="0.15">
      <c r="B15" s="389" t="s">
        <v>488</v>
      </c>
      <c r="C15" s="379" t="s">
        <v>412</v>
      </c>
      <c r="D15" s="379" t="s">
        <v>412</v>
      </c>
      <c r="E15" s="379" t="s">
        <v>412</v>
      </c>
      <c r="F15" s="450"/>
      <c r="G15" s="450"/>
      <c r="H15" s="451"/>
    </row>
    <row r="16" spans="2:8" ht="15" customHeight="1" x14ac:dyDescent="0.15">
      <c r="B16" s="390" t="s">
        <v>489</v>
      </c>
      <c r="C16" s="364" t="s">
        <v>412</v>
      </c>
      <c r="D16" s="364" t="s">
        <v>412</v>
      </c>
      <c r="E16" s="364" t="s">
        <v>412</v>
      </c>
      <c r="F16" s="450"/>
      <c r="G16" s="450"/>
      <c r="H16" s="451"/>
    </row>
    <row r="17" spans="2:8" ht="15" customHeight="1" x14ac:dyDescent="0.15">
      <c r="B17" s="389" t="s">
        <v>490</v>
      </c>
      <c r="C17" s="379" t="s">
        <v>412</v>
      </c>
      <c r="D17" s="379" t="s">
        <v>412</v>
      </c>
      <c r="E17" s="379" t="s">
        <v>412</v>
      </c>
      <c r="F17" s="450"/>
      <c r="G17" s="450"/>
      <c r="H17" s="451"/>
    </row>
    <row r="18" spans="2:8" ht="15" customHeight="1" x14ac:dyDescent="0.15">
      <c r="B18" s="390" t="s">
        <v>500</v>
      </c>
      <c r="C18" s="364" t="s">
        <v>412</v>
      </c>
      <c r="D18" s="364" t="s">
        <v>412</v>
      </c>
      <c r="E18" s="364" t="s">
        <v>412</v>
      </c>
      <c r="F18" s="450"/>
      <c r="G18" s="450"/>
      <c r="H18" s="451"/>
    </row>
    <row r="19" spans="2:8" ht="15" customHeight="1" x14ac:dyDescent="0.15">
      <c r="B19" s="389" t="s">
        <v>501</v>
      </c>
      <c r="C19" s="379" t="s">
        <v>412</v>
      </c>
      <c r="D19" s="379" t="s">
        <v>412</v>
      </c>
      <c r="E19" s="379" t="s">
        <v>412</v>
      </c>
      <c r="F19" s="450"/>
      <c r="G19" s="450"/>
      <c r="H19" s="451"/>
    </row>
    <row r="20" spans="2:8" ht="15" customHeight="1" x14ac:dyDescent="0.15">
      <c r="B20" s="390" t="s">
        <v>491</v>
      </c>
      <c r="C20" s="364" t="s">
        <v>412</v>
      </c>
      <c r="D20" s="364" t="s">
        <v>412</v>
      </c>
      <c r="E20" s="364" t="s">
        <v>412</v>
      </c>
      <c r="F20" s="450"/>
      <c r="G20" s="450"/>
      <c r="H20" s="451"/>
    </row>
    <row r="21" spans="2:8" ht="15" customHeight="1" x14ac:dyDescent="0.15">
      <c r="B21" s="389" t="s">
        <v>496</v>
      </c>
      <c r="C21" s="379" t="s">
        <v>412</v>
      </c>
      <c r="D21" s="379" t="s">
        <v>412</v>
      </c>
      <c r="E21" s="379" t="s">
        <v>412</v>
      </c>
      <c r="F21" s="450"/>
      <c r="G21" s="450"/>
      <c r="H21" s="451"/>
    </row>
    <row r="22" spans="2:8" ht="15" customHeight="1" x14ac:dyDescent="0.15">
      <c r="B22" s="390" t="s">
        <v>492</v>
      </c>
      <c r="C22" s="364" t="s">
        <v>412</v>
      </c>
      <c r="D22" s="364" t="s">
        <v>412</v>
      </c>
      <c r="E22" s="364" t="s">
        <v>412</v>
      </c>
      <c r="F22" s="450"/>
      <c r="G22" s="450"/>
      <c r="H22" s="451"/>
    </row>
    <row r="23" spans="2:8" ht="15" customHeight="1" x14ac:dyDescent="0.15">
      <c r="B23" s="389" t="s">
        <v>493</v>
      </c>
      <c r="C23" s="379" t="s">
        <v>412</v>
      </c>
      <c r="D23" s="379" t="s">
        <v>412</v>
      </c>
      <c r="E23" s="379" t="s">
        <v>412</v>
      </c>
      <c r="F23" s="450"/>
      <c r="G23" s="450"/>
      <c r="H23" s="451"/>
    </row>
    <row r="24" spans="2:8" ht="15" customHeight="1" x14ac:dyDescent="0.15">
      <c r="B24" s="390" t="s">
        <v>494</v>
      </c>
      <c r="C24" s="364" t="s">
        <v>412</v>
      </c>
      <c r="D24" s="364" t="s">
        <v>412</v>
      </c>
      <c r="E24" s="364" t="s">
        <v>412</v>
      </c>
      <c r="F24" s="450"/>
      <c r="G24" s="450"/>
      <c r="H24" s="451"/>
    </row>
    <row r="25" spans="2:8" ht="15" customHeight="1" x14ac:dyDescent="0.15">
      <c r="B25" s="389" t="s">
        <v>497</v>
      </c>
      <c r="C25" s="379" t="s">
        <v>412</v>
      </c>
      <c r="D25" s="379" t="s">
        <v>412</v>
      </c>
      <c r="E25" s="379" t="s">
        <v>412</v>
      </c>
      <c r="F25" s="450"/>
      <c r="G25" s="450"/>
      <c r="H25" s="451"/>
    </row>
    <row r="26" spans="2:8" ht="15" customHeight="1" x14ac:dyDescent="0.15">
      <c r="B26" s="390" t="s">
        <v>498</v>
      </c>
      <c r="C26" s="364" t="s">
        <v>412</v>
      </c>
      <c r="D26" s="364" t="s">
        <v>412</v>
      </c>
      <c r="E26" s="364" t="s">
        <v>412</v>
      </c>
      <c r="F26" s="450"/>
      <c r="G26" s="450"/>
      <c r="H26" s="451"/>
    </row>
    <row r="27" spans="2:8" ht="15" customHeight="1" x14ac:dyDescent="0.15">
      <c r="B27" s="389" t="s">
        <v>509</v>
      </c>
      <c r="C27" s="379" t="s">
        <v>412</v>
      </c>
      <c r="D27" s="379" t="s">
        <v>412</v>
      </c>
      <c r="E27" s="379" t="s">
        <v>412</v>
      </c>
      <c r="F27" s="450"/>
      <c r="G27" s="450"/>
      <c r="H27" s="451"/>
    </row>
    <row r="28" spans="2:8" x14ac:dyDescent="0.15">
      <c r="B28" s="390" t="s">
        <v>495</v>
      </c>
      <c r="C28" s="364" t="s">
        <v>412</v>
      </c>
      <c r="D28" s="364" t="s">
        <v>412</v>
      </c>
      <c r="E28" s="364" t="s">
        <v>412</v>
      </c>
      <c r="F28" s="450"/>
      <c r="G28" s="450"/>
      <c r="H28" s="451"/>
    </row>
    <row r="29" spans="2:8" ht="13.5" customHeight="1" x14ac:dyDescent="0.15">
      <c r="B29" s="389" t="s">
        <v>502</v>
      </c>
      <c r="C29" s="379" t="s">
        <v>412</v>
      </c>
      <c r="D29" s="379" t="s">
        <v>412</v>
      </c>
      <c r="E29" s="379" t="s">
        <v>412</v>
      </c>
      <c r="F29" s="450"/>
      <c r="G29" s="450"/>
      <c r="H29" s="451"/>
    </row>
    <row r="30" spans="2:8" ht="13.5" customHeight="1" x14ac:dyDescent="0.15">
      <c r="B30" s="390" t="s">
        <v>503</v>
      </c>
      <c r="C30" s="364" t="s">
        <v>412</v>
      </c>
      <c r="D30" s="364" t="s">
        <v>412</v>
      </c>
      <c r="E30" s="364" t="s">
        <v>412</v>
      </c>
      <c r="F30" s="450"/>
      <c r="G30" s="450"/>
      <c r="H30" s="451"/>
    </row>
    <row r="31" spans="2:8" ht="13.5" customHeight="1" x14ac:dyDescent="0.15">
      <c r="B31" s="389" t="s">
        <v>504</v>
      </c>
      <c r="C31" s="379" t="s">
        <v>412</v>
      </c>
      <c r="D31" s="379" t="s">
        <v>412</v>
      </c>
      <c r="E31" s="379" t="s">
        <v>412</v>
      </c>
      <c r="F31" s="450"/>
      <c r="G31" s="450"/>
      <c r="H31" s="451"/>
    </row>
    <row r="32" spans="2:8" x14ac:dyDescent="0.15">
      <c r="B32" s="390" t="s">
        <v>505</v>
      </c>
      <c r="C32" s="364" t="s">
        <v>412</v>
      </c>
      <c r="D32" s="364" t="s">
        <v>412</v>
      </c>
      <c r="E32" s="364" t="s">
        <v>412</v>
      </c>
      <c r="F32" s="450"/>
      <c r="G32" s="450"/>
      <c r="H32" s="451"/>
    </row>
    <row r="33" spans="2:8" x14ac:dyDescent="0.15">
      <c r="B33" s="389" t="s">
        <v>506</v>
      </c>
      <c r="C33" s="379" t="s">
        <v>412</v>
      </c>
      <c r="D33" s="379" t="s">
        <v>412</v>
      </c>
      <c r="E33" s="379" t="s">
        <v>412</v>
      </c>
      <c r="F33" s="450"/>
      <c r="G33" s="450"/>
      <c r="H33" s="451"/>
    </row>
    <row r="34" spans="2:8" x14ac:dyDescent="0.15">
      <c r="B34" s="391" t="s">
        <v>507</v>
      </c>
      <c r="C34" s="364" t="s">
        <v>412</v>
      </c>
      <c r="D34" s="364" t="s">
        <v>412</v>
      </c>
      <c r="E34" s="364" t="s">
        <v>412</v>
      </c>
      <c r="F34" s="450"/>
      <c r="G34" s="450"/>
      <c r="H34" s="451"/>
    </row>
    <row r="35" spans="2:8" ht="13.5" customHeight="1" x14ac:dyDescent="0.15">
      <c r="B35" s="389" t="s">
        <v>508</v>
      </c>
      <c r="C35" s="379" t="s">
        <v>412</v>
      </c>
      <c r="D35" s="379" t="s">
        <v>412</v>
      </c>
      <c r="E35" s="379" t="s">
        <v>412</v>
      </c>
      <c r="F35" s="450"/>
      <c r="G35" s="450"/>
      <c r="H35" s="451"/>
    </row>
    <row r="36" spans="2:8" ht="14.25" thickBot="1" x14ac:dyDescent="0.2">
      <c r="B36" s="392" t="s">
        <v>475</v>
      </c>
      <c r="C36" s="381" t="s">
        <v>412</v>
      </c>
      <c r="D36" s="381" t="s">
        <v>412</v>
      </c>
      <c r="E36" s="381" t="s">
        <v>412</v>
      </c>
      <c r="F36" s="462"/>
      <c r="G36" s="462"/>
      <c r="H36" s="452"/>
    </row>
    <row r="56" ht="13.5" customHeight="1" x14ac:dyDescent="0.15"/>
    <row r="57" ht="13.5" customHeight="1" x14ac:dyDescent="0.15"/>
    <row r="58" ht="13.5" customHeight="1" x14ac:dyDescent="0.15"/>
    <row r="62" ht="13.5" customHeight="1" x14ac:dyDescent="0.15"/>
  </sheetData>
  <mergeCells count="6">
    <mergeCell ref="H7:H36"/>
    <mergeCell ref="B1:H3"/>
    <mergeCell ref="B4:B5"/>
    <mergeCell ref="C4:H5"/>
    <mergeCell ref="F7:F36"/>
    <mergeCell ref="G7:G36"/>
  </mergeCells>
  <phoneticPr fontId="58"/>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4"/>
  <sheetViews>
    <sheetView showGridLines="0" topLeftCell="A4" workbookViewId="0">
      <selection activeCell="J25" sqref="J25"/>
    </sheetView>
  </sheetViews>
  <sheetFormatPr defaultRowHeight="13.5" x14ac:dyDescent="0.15"/>
  <cols>
    <col min="2" max="2" width="24.875" customWidth="1"/>
    <col min="3" max="8" width="8.125" customWidth="1"/>
  </cols>
  <sheetData>
    <row r="1" spans="2:8" ht="13.5" customHeight="1" x14ac:dyDescent="0.15">
      <c r="B1" s="463" t="s">
        <v>420</v>
      </c>
      <c r="C1" s="463"/>
      <c r="D1" s="463"/>
      <c r="E1" s="463"/>
      <c r="F1" s="463"/>
      <c r="G1" s="463"/>
      <c r="H1" s="463"/>
    </row>
    <row r="2" spans="2:8" x14ac:dyDescent="0.15">
      <c r="B2" s="463"/>
      <c r="C2" s="463"/>
      <c r="D2" s="463"/>
      <c r="E2" s="463"/>
      <c r="F2" s="463"/>
      <c r="G2" s="463"/>
      <c r="H2" s="463"/>
    </row>
    <row r="3" spans="2:8" ht="20.25" customHeight="1" x14ac:dyDescent="0.15">
      <c r="B3" s="463"/>
      <c r="C3" s="463"/>
      <c r="D3" s="463"/>
      <c r="E3" s="463"/>
      <c r="F3" s="463"/>
      <c r="G3" s="463"/>
      <c r="H3" s="463"/>
    </row>
    <row r="4" spans="2:8" x14ac:dyDescent="0.15">
      <c r="B4" s="464" t="s">
        <v>413</v>
      </c>
      <c r="C4" s="465" t="s">
        <v>414</v>
      </c>
      <c r="D4" s="465"/>
      <c r="E4" s="465"/>
      <c r="F4" s="465"/>
      <c r="G4" s="465"/>
      <c r="H4" s="465"/>
    </row>
    <row r="5" spans="2:8" ht="13.5" customHeight="1" x14ac:dyDescent="0.15">
      <c r="B5" s="464"/>
      <c r="C5" s="465"/>
      <c r="D5" s="465"/>
      <c r="E5" s="465"/>
      <c r="F5" s="465"/>
      <c r="G5" s="465"/>
      <c r="H5" s="465"/>
    </row>
    <row r="6" spans="2:8" x14ac:dyDescent="0.15">
      <c r="B6" s="310" t="s">
        <v>1</v>
      </c>
      <c r="C6" s="314">
        <v>0.34027777777777773</v>
      </c>
      <c r="D6" s="314">
        <v>0.50694444444444442</v>
      </c>
      <c r="E6" s="314">
        <v>0.63194444444444442</v>
      </c>
      <c r="F6" s="314" t="s">
        <v>415</v>
      </c>
      <c r="G6" s="314" t="s">
        <v>416</v>
      </c>
      <c r="H6" s="314">
        <v>0.79861111111111116</v>
      </c>
    </row>
    <row r="7" spans="2:8" ht="15" customHeight="1" x14ac:dyDescent="0.15">
      <c r="B7" s="311" t="s">
        <v>22</v>
      </c>
      <c r="C7" s="316" t="s">
        <v>412</v>
      </c>
      <c r="D7" s="316" t="s">
        <v>412</v>
      </c>
      <c r="E7" s="316" t="s">
        <v>412</v>
      </c>
      <c r="F7" s="466" t="s">
        <v>417</v>
      </c>
      <c r="G7" s="468" t="s">
        <v>417</v>
      </c>
      <c r="H7" s="470" t="s">
        <v>8</v>
      </c>
    </row>
    <row r="8" spans="2:8" ht="15" customHeight="1" x14ac:dyDescent="0.15">
      <c r="B8" s="310" t="s">
        <v>23</v>
      </c>
      <c r="C8" s="318" t="s">
        <v>412</v>
      </c>
      <c r="D8" s="318" t="s">
        <v>412</v>
      </c>
      <c r="E8" s="318" t="s">
        <v>412</v>
      </c>
      <c r="F8" s="467"/>
      <c r="G8" s="469"/>
      <c r="H8" s="450"/>
    </row>
    <row r="9" spans="2:8" ht="15" customHeight="1" x14ac:dyDescent="0.15">
      <c r="B9" s="311" t="s">
        <v>91</v>
      </c>
      <c r="C9" s="316" t="s">
        <v>412</v>
      </c>
      <c r="D9" s="316" t="s">
        <v>412</v>
      </c>
      <c r="E9" s="316" t="s">
        <v>412</v>
      </c>
      <c r="F9" s="467"/>
      <c r="G9" s="469"/>
      <c r="H9" s="450"/>
    </row>
    <row r="10" spans="2:8" ht="15" customHeight="1" x14ac:dyDescent="0.15">
      <c r="B10" s="310" t="s">
        <v>24</v>
      </c>
      <c r="C10" s="318" t="s">
        <v>412</v>
      </c>
      <c r="D10" s="318" t="s">
        <v>412</v>
      </c>
      <c r="E10" s="318" t="s">
        <v>412</v>
      </c>
      <c r="F10" s="467"/>
      <c r="G10" s="469"/>
      <c r="H10" s="450"/>
    </row>
    <row r="11" spans="2:8" ht="15" customHeight="1" x14ac:dyDescent="0.15">
      <c r="B11" s="311" t="s">
        <v>25</v>
      </c>
      <c r="C11" s="316" t="s">
        <v>412</v>
      </c>
      <c r="D11" s="316" t="s">
        <v>412</v>
      </c>
      <c r="E11" s="316" t="s">
        <v>412</v>
      </c>
      <c r="F11" s="467"/>
      <c r="G11" s="469"/>
      <c r="H11" s="450"/>
    </row>
    <row r="12" spans="2:8" ht="15" customHeight="1" x14ac:dyDescent="0.15">
      <c r="B12" s="313" t="s">
        <v>92</v>
      </c>
      <c r="C12" s="318" t="s">
        <v>412</v>
      </c>
      <c r="D12" s="318" t="s">
        <v>412</v>
      </c>
      <c r="E12" s="318" t="s">
        <v>412</v>
      </c>
      <c r="F12" s="467"/>
      <c r="G12" s="469"/>
      <c r="H12" s="450"/>
    </row>
    <row r="13" spans="2:8" ht="15" customHeight="1" x14ac:dyDescent="0.15">
      <c r="B13" s="311" t="s">
        <v>26</v>
      </c>
      <c r="C13" s="316" t="s">
        <v>412</v>
      </c>
      <c r="D13" s="316" t="s">
        <v>412</v>
      </c>
      <c r="E13" s="316" t="s">
        <v>412</v>
      </c>
      <c r="F13" s="467"/>
      <c r="G13" s="469"/>
      <c r="H13" s="450"/>
    </row>
    <row r="14" spans="2:8" ht="15" customHeight="1" x14ac:dyDescent="0.15">
      <c r="B14" s="313" t="s">
        <v>27</v>
      </c>
      <c r="C14" s="318" t="s">
        <v>412</v>
      </c>
      <c r="D14" s="318" t="s">
        <v>412</v>
      </c>
      <c r="E14" s="318" t="s">
        <v>412</v>
      </c>
      <c r="F14" s="467"/>
      <c r="G14" s="469"/>
      <c r="H14" s="450"/>
    </row>
    <row r="15" spans="2:8" ht="15" customHeight="1" x14ac:dyDescent="0.15">
      <c r="B15" s="311" t="s">
        <v>28</v>
      </c>
      <c r="C15" s="316" t="s">
        <v>412</v>
      </c>
      <c r="D15" s="316" t="s">
        <v>412</v>
      </c>
      <c r="E15" s="316" t="s">
        <v>412</v>
      </c>
      <c r="F15" s="467"/>
      <c r="G15" s="469"/>
      <c r="H15" s="450"/>
    </row>
    <row r="16" spans="2:8" ht="15" customHeight="1" x14ac:dyDescent="0.15">
      <c r="B16" s="313" t="s">
        <v>127</v>
      </c>
      <c r="C16" s="318" t="s">
        <v>412</v>
      </c>
      <c r="D16" s="318" t="s">
        <v>412</v>
      </c>
      <c r="E16" s="318" t="s">
        <v>412</v>
      </c>
      <c r="F16" s="467"/>
      <c r="G16" s="469"/>
      <c r="H16" s="450"/>
    </row>
    <row r="17" spans="2:8" ht="15" customHeight="1" x14ac:dyDescent="0.15">
      <c r="B17" s="311" t="s">
        <v>29</v>
      </c>
      <c r="C17" s="316" t="s">
        <v>412</v>
      </c>
      <c r="D17" s="316" t="s">
        <v>412</v>
      </c>
      <c r="E17" s="316" t="s">
        <v>412</v>
      </c>
      <c r="F17" s="467"/>
      <c r="G17" s="469"/>
      <c r="H17" s="450"/>
    </row>
    <row r="18" spans="2:8" ht="15" customHeight="1" x14ac:dyDescent="0.15">
      <c r="B18" s="313" t="s">
        <v>1</v>
      </c>
      <c r="C18" s="318" t="s">
        <v>412</v>
      </c>
      <c r="D18" s="318" t="s">
        <v>412</v>
      </c>
      <c r="E18" s="318" t="s">
        <v>412</v>
      </c>
      <c r="F18" s="467"/>
      <c r="G18" s="469"/>
      <c r="H18" s="450"/>
    </row>
    <row r="19" spans="2:8" ht="15" customHeight="1" x14ac:dyDescent="0.15"/>
    <row r="21" spans="2:8" ht="13.5" customHeight="1" x14ac:dyDescent="0.15"/>
    <row r="22" spans="2:8" ht="13.5" customHeight="1" x14ac:dyDescent="0.15"/>
    <row r="23" spans="2:8" ht="13.5" customHeight="1" x14ac:dyDescent="0.15"/>
    <row r="27" spans="2:8" ht="13.5" customHeight="1" x14ac:dyDescent="0.15"/>
    <row r="48" ht="13.5" customHeight="1" x14ac:dyDescent="0.15"/>
    <row r="49" ht="13.5" customHeight="1" x14ac:dyDescent="0.15"/>
    <row r="50" ht="13.5" customHeight="1" x14ac:dyDescent="0.15"/>
    <row r="54" ht="13.5" customHeight="1" x14ac:dyDescent="0.15"/>
  </sheetData>
  <mergeCells count="6">
    <mergeCell ref="B1:H3"/>
    <mergeCell ref="B4:B5"/>
    <mergeCell ref="C4:H5"/>
    <mergeCell ref="F7:F18"/>
    <mergeCell ref="G7:G18"/>
    <mergeCell ref="H7:H18"/>
  </mergeCells>
  <phoneticPr fontId="58"/>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2"/>
  <sheetViews>
    <sheetView showGridLines="0" topLeftCell="A22" workbookViewId="0">
      <selection activeCell="J30" sqref="J30"/>
    </sheetView>
  </sheetViews>
  <sheetFormatPr defaultRowHeight="13.5" x14ac:dyDescent="0.15"/>
  <cols>
    <col min="2" max="2" width="24.875" customWidth="1"/>
    <col min="3" max="8" width="8.125" customWidth="1"/>
  </cols>
  <sheetData>
    <row r="1" spans="2:8" ht="13.5" customHeight="1" x14ac:dyDescent="0.15">
      <c r="B1" s="463" t="s">
        <v>420</v>
      </c>
      <c r="C1" s="463"/>
      <c r="D1" s="463"/>
      <c r="E1" s="463"/>
      <c r="F1" s="463"/>
      <c r="G1" s="463"/>
      <c r="H1" s="463"/>
    </row>
    <row r="2" spans="2:8" x14ac:dyDescent="0.15">
      <c r="B2" s="463"/>
      <c r="C2" s="463"/>
      <c r="D2" s="463"/>
      <c r="E2" s="463"/>
      <c r="F2" s="463"/>
      <c r="G2" s="463"/>
      <c r="H2" s="463"/>
    </row>
    <row r="3" spans="2:8" ht="20.25" customHeight="1" x14ac:dyDescent="0.15">
      <c r="B3" s="463"/>
      <c r="C3" s="463"/>
      <c r="D3" s="463"/>
      <c r="E3" s="463"/>
      <c r="F3" s="463"/>
      <c r="G3" s="463"/>
      <c r="H3" s="463"/>
    </row>
    <row r="4" spans="2:8" x14ac:dyDescent="0.15">
      <c r="B4" s="464" t="s">
        <v>413</v>
      </c>
      <c r="C4" s="471" t="s">
        <v>414</v>
      </c>
      <c r="D4" s="472"/>
      <c r="E4" s="472"/>
      <c r="F4" s="472"/>
      <c r="G4" s="472"/>
      <c r="H4" s="473"/>
    </row>
    <row r="5" spans="2:8" ht="13.5" customHeight="1" x14ac:dyDescent="0.15">
      <c r="B5" s="464"/>
      <c r="C5" s="474"/>
      <c r="D5" s="475"/>
      <c r="E5" s="475"/>
      <c r="F5" s="475"/>
      <c r="G5" s="475"/>
      <c r="H5" s="476"/>
    </row>
    <row r="6" spans="2:8" x14ac:dyDescent="0.15">
      <c r="B6" s="310" t="s">
        <v>1</v>
      </c>
      <c r="C6" s="314">
        <v>0.34027777777777773</v>
      </c>
      <c r="D6" s="314">
        <v>0.50694444444444442</v>
      </c>
      <c r="E6" s="314">
        <v>0.63194444444444442</v>
      </c>
      <c r="F6" s="315" t="s">
        <v>415</v>
      </c>
      <c r="G6" s="315" t="s">
        <v>416</v>
      </c>
      <c r="H6" s="314">
        <v>0.79861111111111116</v>
      </c>
    </row>
    <row r="7" spans="2:8" ht="15" customHeight="1" x14ac:dyDescent="0.15">
      <c r="B7" s="311" t="s">
        <v>395</v>
      </c>
      <c r="C7" s="316" t="s">
        <v>412</v>
      </c>
      <c r="D7" s="316" t="s">
        <v>412</v>
      </c>
      <c r="E7" s="317" t="s">
        <v>412</v>
      </c>
      <c r="F7" s="477" t="s">
        <v>417</v>
      </c>
      <c r="G7" s="480" t="s">
        <v>417</v>
      </c>
      <c r="H7" s="483" t="s">
        <v>8</v>
      </c>
    </row>
    <row r="8" spans="2:8" ht="15" customHeight="1" x14ac:dyDescent="0.15">
      <c r="B8" s="310" t="s">
        <v>396</v>
      </c>
      <c r="C8" s="318" t="s">
        <v>412</v>
      </c>
      <c r="D8" s="318" t="s">
        <v>412</v>
      </c>
      <c r="E8" s="319" t="s">
        <v>412</v>
      </c>
      <c r="F8" s="478"/>
      <c r="G8" s="481"/>
      <c r="H8" s="484"/>
    </row>
    <row r="9" spans="2:8" ht="15" customHeight="1" x14ac:dyDescent="0.15">
      <c r="B9" s="311" t="s">
        <v>397</v>
      </c>
      <c r="C9" s="316" t="s">
        <v>412</v>
      </c>
      <c r="D9" s="316" t="s">
        <v>412</v>
      </c>
      <c r="E9" s="317" t="s">
        <v>412</v>
      </c>
      <c r="F9" s="478"/>
      <c r="G9" s="481"/>
      <c r="H9" s="484"/>
    </row>
    <row r="10" spans="2:8" ht="15" customHeight="1" x14ac:dyDescent="0.15">
      <c r="B10" s="312" t="s">
        <v>398</v>
      </c>
      <c r="C10" s="318" t="s">
        <v>412</v>
      </c>
      <c r="D10" s="318" t="s">
        <v>412</v>
      </c>
      <c r="E10" s="319" t="s">
        <v>412</v>
      </c>
      <c r="F10" s="478"/>
      <c r="G10" s="481"/>
      <c r="H10" s="484"/>
    </row>
    <row r="11" spans="2:8" ht="15" customHeight="1" x14ac:dyDescent="0.15">
      <c r="B11" s="311" t="s">
        <v>399</v>
      </c>
      <c r="C11" s="316" t="s">
        <v>412</v>
      </c>
      <c r="D11" s="316" t="s">
        <v>412</v>
      </c>
      <c r="E11" s="317" t="s">
        <v>412</v>
      </c>
      <c r="F11" s="478"/>
      <c r="G11" s="481"/>
      <c r="H11" s="484"/>
    </row>
    <row r="12" spans="2:8" ht="15" customHeight="1" x14ac:dyDescent="0.15">
      <c r="B12" s="310" t="s">
        <v>400</v>
      </c>
      <c r="C12" s="318" t="s">
        <v>412</v>
      </c>
      <c r="D12" s="318" t="s">
        <v>412</v>
      </c>
      <c r="E12" s="319" t="s">
        <v>412</v>
      </c>
      <c r="F12" s="478"/>
      <c r="G12" s="481"/>
      <c r="H12" s="484"/>
    </row>
    <row r="13" spans="2:8" ht="15" customHeight="1" x14ac:dyDescent="0.15">
      <c r="B13" s="311" t="s">
        <v>401</v>
      </c>
      <c r="C13" s="316" t="s">
        <v>412</v>
      </c>
      <c r="D13" s="316" t="s">
        <v>412</v>
      </c>
      <c r="E13" s="317" t="s">
        <v>412</v>
      </c>
      <c r="F13" s="478"/>
      <c r="G13" s="481"/>
      <c r="H13" s="484"/>
    </row>
    <row r="14" spans="2:8" ht="15" customHeight="1" x14ac:dyDescent="0.15">
      <c r="B14" s="310" t="s">
        <v>402</v>
      </c>
      <c r="C14" s="318" t="s">
        <v>412</v>
      </c>
      <c r="D14" s="318" t="s">
        <v>412</v>
      </c>
      <c r="E14" s="319" t="s">
        <v>412</v>
      </c>
      <c r="F14" s="478"/>
      <c r="G14" s="481"/>
      <c r="H14" s="484"/>
    </row>
    <row r="15" spans="2:8" ht="15" customHeight="1" x14ac:dyDescent="0.15">
      <c r="B15" s="311" t="s">
        <v>403</v>
      </c>
      <c r="C15" s="316" t="s">
        <v>412</v>
      </c>
      <c r="D15" s="316" t="s">
        <v>412</v>
      </c>
      <c r="E15" s="317" t="s">
        <v>412</v>
      </c>
      <c r="F15" s="478"/>
      <c r="G15" s="481"/>
      <c r="H15" s="484"/>
    </row>
    <row r="16" spans="2:8" ht="15" customHeight="1" x14ac:dyDescent="0.15">
      <c r="B16" s="310" t="s">
        <v>404</v>
      </c>
      <c r="C16" s="318" t="s">
        <v>412</v>
      </c>
      <c r="D16" s="318" t="s">
        <v>412</v>
      </c>
      <c r="E16" s="319" t="s">
        <v>412</v>
      </c>
      <c r="F16" s="478"/>
      <c r="G16" s="481"/>
      <c r="H16" s="484"/>
    </row>
    <row r="17" spans="2:8" ht="15" customHeight="1" x14ac:dyDescent="0.15">
      <c r="B17" s="311" t="s">
        <v>405</v>
      </c>
      <c r="C17" s="316" t="s">
        <v>412</v>
      </c>
      <c r="D17" s="316" t="s">
        <v>412</v>
      </c>
      <c r="E17" s="317" t="s">
        <v>412</v>
      </c>
      <c r="F17" s="478"/>
      <c r="G17" s="481"/>
      <c r="H17" s="484"/>
    </row>
    <row r="18" spans="2:8" ht="15" customHeight="1" x14ac:dyDescent="0.15">
      <c r="B18" s="310" t="s">
        <v>406</v>
      </c>
      <c r="C18" s="318" t="s">
        <v>412</v>
      </c>
      <c r="D18" s="318" t="s">
        <v>412</v>
      </c>
      <c r="E18" s="319" t="s">
        <v>412</v>
      </c>
      <c r="F18" s="478"/>
      <c r="G18" s="481"/>
      <c r="H18" s="484"/>
    </row>
    <row r="19" spans="2:8" ht="15" customHeight="1" x14ac:dyDescent="0.15">
      <c r="B19" s="311" t="s">
        <v>419</v>
      </c>
      <c r="C19" s="316" t="s">
        <v>412</v>
      </c>
      <c r="D19" s="316" t="s">
        <v>412</v>
      </c>
      <c r="E19" s="317" t="s">
        <v>412</v>
      </c>
      <c r="F19" s="478"/>
      <c r="G19" s="481"/>
      <c r="H19" s="484"/>
    </row>
    <row r="20" spans="2:8" ht="15" customHeight="1" x14ac:dyDescent="0.15">
      <c r="B20" s="313" t="s">
        <v>407</v>
      </c>
      <c r="C20" s="318" t="s">
        <v>412</v>
      </c>
      <c r="D20" s="318" t="s">
        <v>412</v>
      </c>
      <c r="E20" s="319" t="s">
        <v>412</v>
      </c>
      <c r="F20" s="478"/>
      <c r="G20" s="481"/>
      <c r="H20" s="484"/>
    </row>
    <row r="21" spans="2:8" ht="15" customHeight="1" x14ac:dyDescent="0.15">
      <c r="B21" s="311" t="s">
        <v>418</v>
      </c>
      <c r="C21" s="316" t="s">
        <v>412</v>
      </c>
      <c r="D21" s="316" t="s">
        <v>412</v>
      </c>
      <c r="E21" s="317" t="s">
        <v>412</v>
      </c>
      <c r="F21" s="478"/>
      <c r="G21" s="481"/>
      <c r="H21" s="484"/>
    </row>
    <row r="22" spans="2:8" ht="15" customHeight="1" x14ac:dyDescent="0.15">
      <c r="B22" s="310" t="s">
        <v>408</v>
      </c>
      <c r="C22" s="318" t="s">
        <v>412</v>
      </c>
      <c r="D22" s="318" t="s">
        <v>412</v>
      </c>
      <c r="E22" s="319" t="s">
        <v>412</v>
      </c>
      <c r="F22" s="478"/>
      <c r="G22" s="481"/>
      <c r="H22" s="484"/>
    </row>
    <row r="23" spans="2:8" ht="15" customHeight="1" x14ac:dyDescent="0.15">
      <c r="B23" s="311" t="s">
        <v>409</v>
      </c>
      <c r="C23" s="316" t="s">
        <v>412</v>
      </c>
      <c r="D23" s="316" t="s">
        <v>412</v>
      </c>
      <c r="E23" s="317" t="s">
        <v>412</v>
      </c>
      <c r="F23" s="478"/>
      <c r="G23" s="481"/>
      <c r="H23" s="484"/>
    </row>
    <row r="24" spans="2:8" ht="15" customHeight="1" x14ac:dyDescent="0.15">
      <c r="B24" s="310" t="s">
        <v>410</v>
      </c>
      <c r="C24" s="318" t="s">
        <v>412</v>
      </c>
      <c r="D24" s="318" t="s">
        <v>412</v>
      </c>
      <c r="E24" s="319" t="s">
        <v>412</v>
      </c>
      <c r="F24" s="478"/>
      <c r="G24" s="481"/>
      <c r="H24" s="484"/>
    </row>
    <row r="25" spans="2:8" ht="15" customHeight="1" x14ac:dyDescent="0.15">
      <c r="B25" s="311" t="s">
        <v>411</v>
      </c>
      <c r="C25" s="316" t="s">
        <v>412</v>
      </c>
      <c r="D25" s="316" t="s">
        <v>412</v>
      </c>
      <c r="E25" s="317" t="s">
        <v>412</v>
      </c>
      <c r="F25" s="478"/>
      <c r="G25" s="481"/>
      <c r="H25" s="484"/>
    </row>
    <row r="26" spans="2:8" ht="15" customHeight="1" x14ac:dyDescent="0.15">
      <c r="B26" s="310" t="s">
        <v>7</v>
      </c>
      <c r="C26" s="314">
        <v>0.41319444444444442</v>
      </c>
      <c r="D26" s="314">
        <v>0.57986111111111105</v>
      </c>
      <c r="E26" s="320">
        <v>0.70486111111111116</v>
      </c>
      <c r="F26" s="479"/>
      <c r="G26" s="482"/>
      <c r="H26" s="484"/>
    </row>
    <row r="27" spans="2:8" ht="15" customHeight="1" x14ac:dyDescent="0.15"/>
    <row r="29" spans="2:8" ht="13.5" customHeight="1" x14ac:dyDescent="0.15"/>
    <row r="30" spans="2:8" ht="13.5" customHeight="1" x14ac:dyDescent="0.15"/>
    <row r="31" spans="2:8" ht="13.5" customHeight="1" x14ac:dyDescent="0.15"/>
    <row r="35" ht="13.5" customHeight="1" x14ac:dyDescent="0.15"/>
    <row r="56" ht="13.5" customHeight="1" x14ac:dyDescent="0.15"/>
    <row r="57" ht="13.5" customHeight="1" x14ac:dyDescent="0.15"/>
    <row r="58" ht="13.5" customHeight="1" x14ac:dyDescent="0.15"/>
    <row r="62" ht="13.5" customHeight="1" x14ac:dyDescent="0.15"/>
  </sheetData>
  <mergeCells count="6">
    <mergeCell ref="B1:H3"/>
    <mergeCell ref="B4:B5"/>
    <mergeCell ref="C4:H5"/>
    <mergeCell ref="F7:F26"/>
    <mergeCell ref="G7:G26"/>
    <mergeCell ref="H7:H26"/>
  </mergeCells>
  <phoneticPr fontId="58"/>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39"/>
  <sheetViews>
    <sheetView showGridLines="0" workbookViewId="0">
      <selection activeCell="B4" sqref="B4:B36"/>
    </sheetView>
  </sheetViews>
  <sheetFormatPr defaultRowHeight="13.5" x14ac:dyDescent="0.15"/>
  <cols>
    <col min="2" max="2" width="6.375" customWidth="1"/>
    <col min="3" max="3" width="28.125" customWidth="1"/>
    <col min="4" max="8" width="10.125" customWidth="1"/>
    <col min="11" max="11" width="8.375" customWidth="1"/>
    <col min="12" max="12" width="26.25" customWidth="1"/>
    <col min="13" max="17" width="9.625" customWidth="1"/>
  </cols>
  <sheetData>
    <row r="2" spans="2:17" ht="13.5" customHeight="1" x14ac:dyDescent="0.15">
      <c r="B2" s="485" t="s">
        <v>511</v>
      </c>
      <c r="C2" s="485"/>
      <c r="D2" s="485"/>
      <c r="E2" s="485"/>
      <c r="F2" s="485"/>
      <c r="G2" s="485"/>
      <c r="H2" s="485"/>
    </row>
    <row r="3" spans="2:17" x14ac:dyDescent="0.15">
      <c r="B3" s="485"/>
      <c r="C3" s="485"/>
      <c r="D3" s="485"/>
      <c r="E3" s="485"/>
      <c r="F3" s="485"/>
      <c r="G3" s="485"/>
      <c r="H3" s="485"/>
    </row>
    <row r="4" spans="2:17" ht="13.5" customHeight="1" x14ac:dyDescent="0.15">
      <c r="B4" s="486" t="s">
        <v>532</v>
      </c>
      <c r="C4" s="358" t="s">
        <v>345</v>
      </c>
      <c r="D4" s="359" t="s">
        <v>362</v>
      </c>
      <c r="E4" s="359" t="s">
        <v>362</v>
      </c>
      <c r="F4" s="359" t="s">
        <v>362</v>
      </c>
      <c r="G4" s="359"/>
      <c r="H4" s="359" t="s">
        <v>362</v>
      </c>
      <c r="K4" s="489" t="s">
        <v>510</v>
      </c>
      <c r="L4" s="358" t="s">
        <v>345</v>
      </c>
      <c r="M4" s="359" t="s">
        <v>362</v>
      </c>
      <c r="N4" s="359" t="s">
        <v>362</v>
      </c>
      <c r="O4" s="359" t="s">
        <v>362</v>
      </c>
      <c r="P4" s="359"/>
      <c r="Q4" s="359" t="s">
        <v>362</v>
      </c>
    </row>
    <row r="5" spans="2:17" x14ac:dyDescent="0.15">
      <c r="B5" s="487"/>
      <c r="C5" s="360" t="s">
        <v>344</v>
      </c>
      <c r="D5" s="361" t="s">
        <v>362</v>
      </c>
      <c r="E5" s="361" t="s">
        <v>362</v>
      </c>
      <c r="F5" s="361"/>
      <c r="G5" s="361" t="s">
        <v>362</v>
      </c>
      <c r="H5" s="359"/>
      <c r="K5" s="489"/>
      <c r="L5" s="360" t="s">
        <v>344</v>
      </c>
      <c r="M5" s="361" t="s">
        <v>362</v>
      </c>
      <c r="N5" s="361" t="s">
        <v>362</v>
      </c>
      <c r="O5" s="361"/>
      <c r="P5" s="361" t="s">
        <v>362</v>
      </c>
      <c r="Q5" s="359"/>
    </row>
    <row r="6" spans="2:17" ht="13.5" customHeight="1" x14ac:dyDescent="0.15">
      <c r="B6" s="487"/>
      <c r="C6" s="383" t="s">
        <v>1</v>
      </c>
      <c r="D6" s="362">
        <v>0.34027777777777773</v>
      </c>
      <c r="E6" s="362">
        <v>0.50694444444444442</v>
      </c>
      <c r="F6" s="362">
        <v>0.63194444444444442</v>
      </c>
      <c r="G6" s="362">
        <v>0.75694444444444453</v>
      </c>
      <c r="H6" s="362">
        <v>0.84027777777777779</v>
      </c>
      <c r="K6" s="489"/>
      <c r="L6" s="365" t="s">
        <v>1</v>
      </c>
      <c r="M6" s="362">
        <v>0.34027777777777773</v>
      </c>
      <c r="N6" s="362">
        <v>0.50694444444444442</v>
      </c>
      <c r="O6" s="362">
        <v>0.63194444444444442</v>
      </c>
      <c r="P6" s="362">
        <v>0.75694444444444453</v>
      </c>
      <c r="Q6" s="362">
        <v>0.84027777777777779</v>
      </c>
    </row>
    <row r="7" spans="2:17" ht="13.5" customHeight="1" x14ac:dyDescent="0.15">
      <c r="B7" s="487"/>
      <c r="C7" s="384" t="s">
        <v>481</v>
      </c>
      <c r="D7" s="363" t="s">
        <v>412</v>
      </c>
      <c r="E7" s="363" t="s">
        <v>412</v>
      </c>
      <c r="F7" s="363" t="s">
        <v>412</v>
      </c>
      <c r="G7" s="447" t="s">
        <v>8</v>
      </c>
      <c r="H7" s="450" t="s">
        <v>8</v>
      </c>
      <c r="K7" s="489"/>
      <c r="L7" s="376" t="s">
        <v>481</v>
      </c>
      <c r="M7" s="363">
        <v>0.34166666666666662</v>
      </c>
      <c r="N7" s="363">
        <v>0.5083333333333333</v>
      </c>
      <c r="O7" s="363">
        <v>0.6333333333333333</v>
      </c>
      <c r="P7" s="363"/>
      <c r="Q7" s="374"/>
    </row>
    <row r="8" spans="2:17" x14ac:dyDescent="0.15">
      <c r="B8" s="487"/>
      <c r="C8" s="384" t="s">
        <v>482</v>
      </c>
      <c r="D8" s="364" t="s">
        <v>412</v>
      </c>
      <c r="E8" s="364" t="s">
        <v>412</v>
      </c>
      <c r="F8" s="364" t="s">
        <v>412</v>
      </c>
      <c r="G8" s="448"/>
      <c r="H8" s="450"/>
      <c r="K8" s="489"/>
      <c r="L8" s="376" t="s">
        <v>482</v>
      </c>
      <c r="M8" s="364">
        <v>0.3430555555555555</v>
      </c>
      <c r="N8" s="364">
        <v>0.50972222222222219</v>
      </c>
      <c r="O8" s="364">
        <v>0.63472222222222219</v>
      </c>
      <c r="P8" s="362"/>
      <c r="Q8" s="375"/>
    </row>
    <row r="9" spans="2:17" ht="13.5" customHeight="1" x14ac:dyDescent="0.15">
      <c r="B9" s="487"/>
      <c r="C9" s="384" t="s">
        <v>483</v>
      </c>
      <c r="D9" s="363" t="s">
        <v>412</v>
      </c>
      <c r="E9" s="363" t="s">
        <v>412</v>
      </c>
      <c r="F9" s="363" t="s">
        <v>412</v>
      </c>
      <c r="G9" s="448"/>
      <c r="H9" s="450"/>
      <c r="K9" s="489"/>
      <c r="L9" s="376" t="s">
        <v>483</v>
      </c>
      <c r="M9" s="363">
        <v>0.3444444444444445</v>
      </c>
      <c r="N9" s="363">
        <v>0.51111111111111118</v>
      </c>
      <c r="O9" s="363">
        <v>0.63611111111111118</v>
      </c>
      <c r="P9" s="363"/>
      <c r="Q9" s="374"/>
    </row>
    <row r="10" spans="2:17" x14ac:dyDescent="0.15">
      <c r="B10" s="487"/>
      <c r="C10" s="384" t="s">
        <v>484</v>
      </c>
      <c r="D10" s="364" t="s">
        <v>412</v>
      </c>
      <c r="E10" s="364" t="s">
        <v>412</v>
      </c>
      <c r="F10" s="364" t="s">
        <v>412</v>
      </c>
      <c r="G10" s="448"/>
      <c r="H10" s="450"/>
      <c r="K10" s="489"/>
      <c r="L10" s="376" t="s">
        <v>484</v>
      </c>
      <c r="M10" s="364">
        <v>0.34652777777777777</v>
      </c>
      <c r="N10" s="364">
        <v>0.5131944444444444</v>
      </c>
      <c r="O10" s="364">
        <v>0.6381944444444444</v>
      </c>
      <c r="P10" s="362"/>
      <c r="Q10" s="375"/>
    </row>
    <row r="11" spans="2:17" x14ac:dyDescent="0.15">
      <c r="B11" s="487"/>
      <c r="C11" s="384" t="s">
        <v>499</v>
      </c>
      <c r="D11" s="363" t="s">
        <v>412</v>
      </c>
      <c r="E11" s="363" t="s">
        <v>412</v>
      </c>
      <c r="F11" s="363" t="s">
        <v>412</v>
      </c>
      <c r="G11" s="448"/>
      <c r="H11" s="450"/>
      <c r="K11" s="489"/>
      <c r="L11" s="376" t="s">
        <v>499</v>
      </c>
      <c r="M11" s="363">
        <v>0.35069444444444442</v>
      </c>
      <c r="N11" s="363">
        <v>0.51736111111111105</v>
      </c>
      <c r="O11" s="363">
        <v>0.64236111111111105</v>
      </c>
      <c r="P11" s="363"/>
      <c r="Q11" s="374"/>
    </row>
    <row r="12" spans="2:17" x14ac:dyDescent="0.15">
      <c r="B12" s="487"/>
      <c r="C12" s="384" t="s">
        <v>485</v>
      </c>
      <c r="D12" s="364" t="s">
        <v>412</v>
      </c>
      <c r="E12" s="364" t="s">
        <v>412</v>
      </c>
      <c r="F12" s="364" t="s">
        <v>412</v>
      </c>
      <c r="G12" s="448"/>
      <c r="H12" s="450"/>
      <c r="K12" s="489"/>
      <c r="L12" s="376" t="s">
        <v>485</v>
      </c>
      <c r="M12" s="364">
        <v>0.3520833333333333</v>
      </c>
      <c r="N12" s="364">
        <v>0.51874999999999993</v>
      </c>
      <c r="O12" s="364">
        <v>0.64374999999999993</v>
      </c>
      <c r="P12" s="362"/>
      <c r="Q12" s="375"/>
    </row>
    <row r="13" spans="2:17" x14ac:dyDescent="0.15">
      <c r="B13" s="487"/>
      <c r="C13" s="384" t="s">
        <v>486</v>
      </c>
      <c r="D13" s="363" t="s">
        <v>412</v>
      </c>
      <c r="E13" s="363" t="s">
        <v>412</v>
      </c>
      <c r="F13" s="363" t="s">
        <v>412</v>
      </c>
      <c r="G13" s="448"/>
      <c r="H13" s="450"/>
      <c r="K13" s="489"/>
      <c r="L13" s="376" t="s">
        <v>486</v>
      </c>
      <c r="M13" s="363">
        <v>0.35347222222222219</v>
      </c>
      <c r="N13" s="363">
        <v>0.52013888888888882</v>
      </c>
      <c r="O13" s="363">
        <v>0.64513888888888882</v>
      </c>
      <c r="P13" s="363"/>
      <c r="Q13" s="374"/>
    </row>
    <row r="14" spans="2:17" x14ac:dyDescent="0.15">
      <c r="B14" s="487"/>
      <c r="C14" s="384" t="s">
        <v>527</v>
      </c>
      <c r="D14" s="364" t="s">
        <v>412</v>
      </c>
      <c r="E14" s="364" t="s">
        <v>412</v>
      </c>
      <c r="F14" s="364" t="s">
        <v>412</v>
      </c>
      <c r="G14" s="448"/>
      <c r="H14" s="450"/>
      <c r="K14" s="489"/>
      <c r="L14" s="376" t="s">
        <v>487</v>
      </c>
      <c r="M14" s="364">
        <v>0.35694444444444445</v>
      </c>
      <c r="N14" s="364">
        <v>0.52361111111111114</v>
      </c>
      <c r="O14" s="364">
        <v>0.64861111111111114</v>
      </c>
      <c r="P14" s="362"/>
      <c r="Q14" s="375"/>
    </row>
    <row r="15" spans="2:17" x14ac:dyDescent="0.15">
      <c r="B15" s="487"/>
      <c r="C15" s="384" t="s">
        <v>488</v>
      </c>
      <c r="D15" s="363" t="s">
        <v>412</v>
      </c>
      <c r="E15" s="363" t="s">
        <v>412</v>
      </c>
      <c r="F15" s="363" t="s">
        <v>412</v>
      </c>
      <c r="G15" s="448"/>
      <c r="H15" s="450"/>
      <c r="K15" s="489"/>
      <c r="L15" s="376" t="s">
        <v>488</v>
      </c>
      <c r="M15" s="363">
        <v>0.36388888888888887</v>
      </c>
      <c r="N15" s="363">
        <v>0.53055555555555556</v>
      </c>
      <c r="O15" s="363">
        <v>0.65555555555555556</v>
      </c>
      <c r="P15" s="363"/>
      <c r="Q15" s="374"/>
    </row>
    <row r="16" spans="2:17" x14ac:dyDescent="0.15">
      <c r="B16" s="487"/>
      <c r="C16" s="384" t="s">
        <v>489</v>
      </c>
      <c r="D16" s="364" t="s">
        <v>412</v>
      </c>
      <c r="E16" s="364" t="s">
        <v>412</v>
      </c>
      <c r="F16" s="364" t="s">
        <v>412</v>
      </c>
      <c r="G16" s="448"/>
      <c r="H16" s="450"/>
      <c r="K16" s="489"/>
      <c r="L16" s="376" t="s">
        <v>489</v>
      </c>
      <c r="M16" s="364">
        <v>0.36805555555555558</v>
      </c>
      <c r="N16" s="364">
        <v>0.53472222222222221</v>
      </c>
      <c r="O16" s="364">
        <v>0.65972222222222221</v>
      </c>
      <c r="P16" s="362"/>
      <c r="Q16" s="375"/>
    </row>
    <row r="17" spans="2:17" x14ac:dyDescent="0.15">
      <c r="B17" s="487"/>
      <c r="C17" s="384" t="s">
        <v>490</v>
      </c>
      <c r="D17" s="363" t="s">
        <v>412</v>
      </c>
      <c r="E17" s="363" t="s">
        <v>412</v>
      </c>
      <c r="F17" s="363" t="s">
        <v>412</v>
      </c>
      <c r="G17" s="448"/>
      <c r="H17" s="450"/>
      <c r="K17" s="489"/>
      <c r="L17" s="376" t="s">
        <v>490</v>
      </c>
      <c r="M17" s="363">
        <v>0.36944444444444446</v>
      </c>
      <c r="N17" s="363">
        <v>0.53611111111111109</v>
      </c>
      <c r="O17" s="363">
        <v>0.66111111111111109</v>
      </c>
      <c r="P17" s="363"/>
      <c r="Q17" s="374"/>
    </row>
    <row r="18" spans="2:17" x14ac:dyDescent="0.15">
      <c r="B18" s="487"/>
      <c r="C18" s="384" t="s">
        <v>500</v>
      </c>
      <c r="D18" s="364" t="s">
        <v>412</v>
      </c>
      <c r="E18" s="364" t="s">
        <v>412</v>
      </c>
      <c r="F18" s="364" t="s">
        <v>412</v>
      </c>
      <c r="G18" s="448"/>
      <c r="H18" s="450"/>
      <c r="K18" s="489"/>
      <c r="L18" s="376" t="s">
        <v>500</v>
      </c>
      <c r="M18" s="364">
        <v>0.37083333333333335</v>
      </c>
      <c r="N18" s="364">
        <v>0.53749999999999998</v>
      </c>
      <c r="O18" s="364">
        <v>0.66249999999999998</v>
      </c>
      <c r="P18" s="362"/>
      <c r="Q18" s="375"/>
    </row>
    <row r="19" spans="2:17" x14ac:dyDescent="0.15">
      <c r="B19" s="487"/>
      <c r="C19" s="384" t="s">
        <v>501</v>
      </c>
      <c r="D19" s="363" t="s">
        <v>412</v>
      </c>
      <c r="E19" s="363" t="s">
        <v>412</v>
      </c>
      <c r="F19" s="363" t="s">
        <v>412</v>
      </c>
      <c r="G19" s="448"/>
      <c r="H19" s="450"/>
      <c r="K19" s="489"/>
      <c r="L19" s="376" t="s">
        <v>501</v>
      </c>
      <c r="M19" s="363">
        <v>0.37291666666666662</v>
      </c>
      <c r="N19" s="363">
        <v>0.5395833333333333</v>
      </c>
      <c r="O19" s="363">
        <v>0.6645833333333333</v>
      </c>
      <c r="P19" s="363"/>
      <c r="Q19" s="374"/>
    </row>
    <row r="20" spans="2:17" x14ac:dyDescent="0.15">
      <c r="B20" s="487"/>
      <c r="C20" s="384" t="s">
        <v>491</v>
      </c>
      <c r="D20" s="364" t="s">
        <v>412</v>
      </c>
      <c r="E20" s="364" t="s">
        <v>412</v>
      </c>
      <c r="F20" s="364" t="s">
        <v>412</v>
      </c>
      <c r="G20" s="448"/>
      <c r="H20" s="450"/>
      <c r="K20" s="489"/>
      <c r="L20" s="376" t="s">
        <v>491</v>
      </c>
      <c r="M20" s="364">
        <v>0.3743055555555555</v>
      </c>
      <c r="N20" s="364">
        <v>0.54097222222222219</v>
      </c>
      <c r="O20" s="364">
        <v>0.66597222222222219</v>
      </c>
      <c r="P20" s="362"/>
      <c r="Q20" s="375"/>
    </row>
    <row r="21" spans="2:17" x14ac:dyDescent="0.15">
      <c r="B21" s="487"/>
      <c r="C21" s="384" t="s">
        <v>496</v>
      </c>
      <c r="D21" s="363" t="s">
        <v>412</v>
      </c>
      <c r="E21" s="363" t="s">
        <v>412</v>
      </c>
      <c r="F21" s="363" t="s">
        <v>412</v>
      </c>
      <c r="G21" s="448"/>
      <c r="H21" s="450"/>
      <c r="K21" s="489"/>
      <c r="L21" s="376" t="s">
        <v>496</v>
      </c>
      <c r="M21" s="363">
        <v>0.37638888888888888</v>
      </c>
      <c r="N21" s="363">
        <v>0.54305555555555551</v>
      </c>
      <c r="O21" s="363">
        <v>0.66805555555555562</v>
      </c>
      <c r="P21" s="363"/>
      <c r="Q21" s="374"/>
    </row>
    <row r="22" spans="2:17" x14ac:dyDescent="0.15">
      <c r="B22" s="487"/>
      <c r="C22" s="384" t="s">
        <v>492</v>
      </c>
      <c r="D22" s="364" t="s">
        <v>412</v>
      </c>
      <c r="E22" s="364" t="s">
        <v>412</v>
      </c>
      <c r="F22" s="364" t="s">
        <v>412</v>
      </c>
      <c r="G22" s="448"/>
      <c r="H22" s="450"/>
      <c r="K22" s="489"/>
      <c r="L22" s="376" t="s">
        <v>492</v>
      </c>
      <c r="M22" s="364">
        <v>0.37916666666666665</v>
      </c>
      <c r="N22" s="364">
        <v>0.54583333333333328</v>
      </c>
      <c r="O22" s="364">
        <v>0.67083333333333339</v>
      </c>
      <c r="P22" s="362"/>
      <c r="Q22" s="375"/>
    </row>
    <row r="23" spans="2:17" x14ac:dyDescent="0.15">
      <c r="B23" s="487"/>
      <c r="C23" s="384" t="s">
        <v>493</v>
      </c>
      <c r="D23" s="363" t="s">
        <v>412</v>
      </c>
      <c r="E23" s="363" t="s">
        <v>412</v>
      </c>
      <c r="F23" s="363" t="s">
        <v>412</v>
      </c>
      <c r="G23" s="448"/>
      <c r="H23" s="450"/>
      <c r="K23" s="489"/>
      <c r="L23" s="376" t="s">
        <v>493</v>
      </c>
      <c r="M23" s="363">
        <v>0.34027777777777773</v>
      </c>
      <c r="N23" s="363">
        <v>0.54861111111111105</v>
      </c>
      <c r="O23" s="363">
        <v>0.67361111111111116</v>
      </c>
      <c r="P23" s="363"/>
      <c r="Q23" s="374"/>
    </row>
    <row r="24" spans="2:17" x14ac:dyDescent="0.15">
      <c r="B24" s="487"/>
      <c r="C24" s="384" t="s">
        <v>494</v>
      </c>
      <c r="D24" s="364" t="s">
        <v>412</v>
      </c>
      <c r="E24" s="364" t="s">
        <v>412</v>
      </c>
      <c r="F24" s="364" t="s">
        <v>412</v>
      </c>
      <c r="G24" s="448"/>
      <c r="H24" s="450"/>
      <c r="K24" s="489"/>
      <c r="L24" s="376" t="s">
        <v>494</v>
      </c>
      <c r="M24" s="364">
        <v>0.3833333333333333</v>
      </c>
      <c r="N24" s="364">
        <v>0.54999999999999993</v>
      </c>
      <c r="O24" s="364">
        <v>0.67499999999999993</v>
      </c>
      <c r="P24" s="375"/>
      <c r="Q24" s="375"/>
    </row>
    <row r="25" spans="2:17" x14ac:dyDescent="0.15">
      <c r="B25" s="487"/>
      <c r="C25" s="384" t="s">
        <v>497</v>
      </c>
      <c r="D25" s="363" t="s">
        <v>412</v>
      </c>
      <c r="E25" s="363" t="s">
        <v>412</v>
      </c>
      <c r="F25" s="363" t="s">
        <v>412</v>
      </c>
      <c r="G25" s="448"/>
      <c r="H25" s="450"/>
      <c r="K25" s="489"/>
      <c r="L25" s="376" t="s">
        <v>497</v>
      </c>
      <c r="M25" s="363">
        <v>0.38472222222222219</v>
      </c>
      <c r="N25" s="363">
        <v>0.55138888888888882</v>
      </c>
      <c r="O25" s="363">
        <v>0.67638888888888893</v>
      </c>
      <c r="P25" s="374"/>
      <c r="Q25" s="374"/>
    </row>
    <row r="26" spans="2:17" x14ac:dyDescent="0.15">
      <c r="B26" s="487"/>
      <c r="C26" s="384" t="s">
        <v>498</v>
      </c>
      <c r="D26" s="364" t="s">
        <v>412</v>
      </c>
      <c r="E26" s="364" t="s">
        <v>412</v>
      </c>
      <c r="F26" s="364" t="s">
        <v>412</v>
      </c>
      <c r="G26" s="448"/>
      <c r="H26" s="450"/>
      <c r="K26" s="489"/>
      <c r="L26" s="376" t="s">
        <v>498</v>
      </c>
      <c r="M26" s="364">
        <v>0.38611111111111113</v>
      </c>
      <c r="N26" s="364">
        <v>0.55277777777777781</v>
      </c>
      <c r="O26" s="364">
        <v>0.6777777777777777</v>
      </c>
      <c r="P26" s="375"/>
      <c r="Q26" s="375"/>
    </row>
    <row r="27" spans="2:17" x14ac:dyDescent="0.15">
      <c r="B27" s="487"/>
      <c r="C27" s="385" t="s">
        <v>509</v>
      </c>
      <c r="D27" s="363" t="s">
        <v>412</v>
      </c>
      <c r="E27" s="363" t="s">
        <v>412</v>
      </c>
      <c r="F27" s="363" t="s">
        <v>412</v>
      </c>
      <c r="G27" s="448"/>
      <c r="H27" s="450"/>
      <c r="K27" s="489"/>
      <c r="L27" s="377" t="s">
        <v>509</v>
      </c>
      <c r="M27" s="363">
        <v>0.38750000000000001</v>
      </c>
      <c r="N27" s="363">
        <v>0.5541666666666667</v>
      </c>
      <c r="O27" s="363">
        <v>0.6791666666666667</v>
      </c>
      <c r="P27" s="374"/>
      <c r="Q27" s="374"/>
    </row>
    <row r="28" spans="2:17" x14ac:dyDescent="0.15">
      <c r="B28" s="487"/>
      <c r="C28" s="384" t="s">
        <v>495</v>
      </c>
      <c r="D28" s="364" t="s">
        <v>412</v>
      </c>
      <c r="E28" s="364" t="s">
        <v>412</v>
      </c>
      <c r="F28" s="364" t="s">
        <v>412</v>
      </c>
      <c r="G28" s="448"/>
      <c r="H28" s="450"/>
      <c r="K28" s="489"/>
      <c r="L28" s="376" t="s">
        <v>495</v>
      </c>
      <c r="M28" s="364">
        <v>0.3888888888888889</v>
      </c>
      <c r="N28" s="364">
        <v>0.55555555555555558</v>
      </c>
      <c r="O28" s="364">
        <v>0.68055555555555547</v>
      </c>
      <c r="P28" s="375"/>
      <c r="Q28" s="375"/>
    </row>
    <row r="29" spans="2:17" x14ac:dyDescent="0.15">
      <c r="B29" s="487"/>
      <c r="C29" s="384" t="s">
        <v>502</v>
      </c>
      <c r="D29" s="363" t="s">
        <v>412</v>
      </c>
      <c r="E29" s="363" t="s">
        <v>412</v>
      </c>
      <c r="F29" s="363" t="s">
        <v>412</v>
      </c>
      <c r="G29" s="448"/>
      <c r="H29" s="450"/>
      <c r="K29" s="489"/>
      <c r="L29" s="376" t="s">
        <v>502</v>
      </c>
      <c r="M29" s="363">
        <v>0.39027777777777778</v>
      </c>
      <c r="N29" s="363">
        <v>0.55694444444444446</v>
      </c>
      <c r="O29" s="363">
        <v>0.68194444444444446</v>
      </c>
      <c r="P29" s="374"/>
      <c r="Q29" s="374"/>
    </row>
    <row r="30" spans="2:17" x14ac:dyDescent="0.15">
      <c r="B30" s="487"/>
      <c r="C30" s="384" t="s">
        <v>503</v>
      </c>
      <c r="D30" s="364" t="s">
        <v>412</v>
      </c>
      <c r="E30" s="364" t="s">
        <v>412</v>
      </c>
      <c r="F30" s="364" t="s">
        <v>412</v>
      </c>
      <c r="G30" s="448"/>
      <c r="H30" s="450"/>
      <c r="K30" s="489"/>
      <c r="L30" s="376" t="s">
        <v>503</v>
      </c>
      <c r="M30" s="364">
        <v>0.3923611111111111</v>
      </c>
      <c r="N30" s="364">
        <v>0.55902777777777779</v>
      </c>
      <c r="O30" s="364">
        <v>0.68402777777777779</v>
      </c>
      <c r="P30" s="375"/>
      <c r="Q30" s="375"/>
    </row>
    <row r="31" spans="2:17" x14ac:dyDescent="0.15">
      <c r="B31" s="487"/>
      <c r="C31" s="384" t="s">
        <v>504</v>
      </c>
      <c r="D31" s="363" t="s">
        <v>412</v>
      </c>
      <c r="E31" s="363" t="s">
        <v>412</v>
      </c>
      <c r="F31" s="363" t="s">
        <v>412</v>
      </c>
      <c r="G31" s="448"/>
      <c r="H31" s="450"/>
      <c r="K31" s="489"/>
      <c r="L31" s="376" t="s">
        <v>504</v>
      </c>
      <c r="M31" s="363">
        <v>0.39583333333333331</v>
      </c>
      <c r="N31" s="363">
        <v>0.5625</v>
      </c>
      <c r="O31" s="363">
        <v>0.6875</v>
      </c>
      <c r="P31" s="374"/>
      <c r="Q31" s="374"/>
    </row>
    <row r="32" spans="2:17" x14ac:dyDescent="0.15">
      <c r="B32" s="487"/>
      <c r="C32" s="384" t="s">
        <v>505</v>
      </c>
      <c r="D32" s="364" t="s">
        <v>412</v>
      </c>
      <c r="E32" s="364" t="s">
        <v>412</v>
      </c>
      <c r="F32" s="364" t="s">
        <v>412</v>
      </c>
      <c r="G32" s="448"/>
      <c r="H32" s="450"/>
      <c r="K32" s="489"/>
      <c r="L32" s="376" t="s">
        <v>505</v>
      </c>
      <c r="M32" s="364">
        <v>0.3979166666666667</v>
      </c>
      <c r="N32" s="364">
        <v>0.56458333333333333</v>
      </c>
      <c r="O32" s="364">
        <v>0.68958333333333333</v>
      </c>
      <c r="P32" s="375"/>
      <c r="Q32" s="375"/>
    </row>
    <row r="33" spans="2:17" x14ac:dyDescent="0.15">
      <c r="B33" s="487"/>
      <c r="C33" s="384" t="s">
        <v>506</v>
      </c>
      <c r="D33" s="363" t="s">
        <v>412</v>
      </c>
      <c r="E33" s="363" t="s">
        <v>412</v>
      </c>
      <c r="F33" s="363" t="s">
        <v>412</v>
      </c>
      <c r="G33" s="448"/>
      <c r="H33" s="450"/>
      <c r="K33" s="489"/>
      <c r="L33" s="376" t="s">
        <v>506</v>
      </c>
      <c r="M33" s="363">
        <v>0.39999999999999997</v>
      </c>
      <c r="N33" s="363">
        <v>0.56666666666666665</v>
      </c>
      <c r="O33" s="363">
        <v>0.69166666666666676</v>
      </c>
      <c r="P33" s="374"/>
      <c r="Q33" s="374"/>
    </row>
    <row r="34" spans="2:17" x14ac:dyDescent="0.15">
      <c r="B34" s="487"/>
      <c r="C34" s="384" t="s">
        <v>507</v>
      </c>
      <c r="D34" s="364" t="s">
        <v>412</v>
      </c>
      <c r="E34" s="364" t="s">
        <v>412</v>
      </c>
      <c r="F34" s="364" t="s">
        <v>412</v>
      </c>
      <c r="G34" s="448"/>
      <c r="H34" s="450"/>
      <c r="K34" s="489"/>
      <c r="L34" s="376" t="s">
        <v>507</v>
      </c>
      <c r="M34" s="364">
        <v>0.40277777777777773</v>
      </c>
      <c r="N34" s="364">
        <v>0.56944444444444442</v>
      </c>
      <c r="O34" s="364">
        <v>0.69444444444444453</v>
      </c>
      <c r="P34" s="375"/>
      <c r="Q34" s="375"/>
    </row>
    <row r="35" spans="2:17" x14ac:dyDescent="0.15">
      <c r="B35" s="487"/>
      <c r="C35" s="384" t="s">
        <v>508</v>
      </c>
      <c r="D35" s="363" t="s">
        <v>412</v>
      </c>
      <c r="E35" s="363" t="s">
        <v>412</v>
      </c>
      <c r="F35" s="363" t="s">
        <v>412</v>
      </c>
      <c r="G35" s="448"/>
      <c r="H35" s="450"/>
      <c r="K35" s="489"/>
      <c r="L35" s="376" t="s">
        <v>508</v>
      </c>
      <c r="M35" s="363">
        <v>0.40625</v>
      </c>
      <c r="N35" s="363">
        <v>0.57291666666666663</v>
      </c>
      <c r="O35" s="363">
        <v>0.69791666666666663</v>
      </c>
      <c r="P35" s="374"/>
      <c r="Q35" s="374"/>
    </row>
    <row r="36" spans="2:17" x14ac:dyDescent="0.15">
      <c r="B36" s="488"/>
      <c r="C36" s="383" t="s">
        <v>475</v>
      </c>
      <c r="D36" s="364" t="s">
        <v>412</v>
      </c>
      <c r="E36" s="364" t="s">
        <v>412</v>
      </c>
      <c r="F36" s="364" t="s">
        <v>412</v>
      </c>
      <c r="G36" s="449"/>
      <c r="H36" s="450"/>
      <c r="K36" s="489"/>
      <c r="L36" s="365" t="s">
        <v>475</v>
      </c>
      <c r="M36" s="364">
        <v>0.41319444444444442</v>
      </c>
      <c r="N36" s="364">
        <v>0.57986111111111105</v>
      </c>
      <c r="O36" s="364">
        <v>0.70486111111111116</v>
      </c>
      <c r="P36" s="375"/>
      <c r="Q36" s="375"/>
    </row>
    <row r="37" spans="2:17" x14ac:dyDescent="0.15">
      <c r="C37" s="378"/>
    </row>
    <row r="38" spans="2:17" ht="13.5" customHeight="1" x14ac:dyDescent="0.15">
      <c r="B38" s="485"/>
      <c r="C38" s="485"/>
      <c r="D38" s="485"/>
      <c r="E38" s="485"/>
      <c r="F38" s="485"/>
      <c r="G38" s="485"/>
      <c r="H38" s="485"/>
    </row>
    <row r="39" spans="2:17" x14ac:dyDescent="0.15">
      <c r="B39" s="485"/>
      <c r="C39" s="485"/>
      <c r="D39" s="485"/>
      <c r="E39" s="485"/>
      <c r="F39" s="485"/>
      <c r="G39" s="485"/>
      <c r="H39" s="485"/>
    </row>
  </sheetData>
  <mergeCells count="6">
    <mergeCell ref="B38:H39"/>
    <mergeCell ref="B2:H3"/>
    <mergeCell ref="B4:B36"/>
    <mergeCell ref="K4:K36"/>
    <mergeCell ref="G7:G36"/>
    <mergeCell ref="H7:H36"/>
  </mergeCells>
  <phoneticPr fontId="58"/>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39"/>
  <sheetViews>
    <sheetView showGridLines="0" workbookViewId="0">
      <selection activeCell="B38" sqref="B38:H39"/>
    </sheetView>
  </sheetViews>
  <sheetFormatPr defaultRowHeight="13.5" x14ac:dyDescent="0.15"/>
  <cols>
    <col min="2" max="2" width="6.375" customWidth="1"/>
    <col min="3" max="3" width="27" customWidth="1"/>
    <col min="4" max="8" width="10.125" customWidth="1"/>
    <col min="11" max="11" width="8.375" customWidth="1"/>
    <col min="12" max="12" width="26.25" customWidth="1"/>
    <col min="13" max="17" width="9.625" customWidth="1"/>
  </cols>
  <sheetData>
    <row r="2" spans="2:17" ht="13.5" customHeight="1" x14ac:dyDescent="0.15">
      <c r="B2" s="485" t="s">
        <v>480</v>
      </c>
      <c r="C2" s="485"/>
      <c r="D2" s="485"/>
      <c r="E2" s="485"/>
      <c r="F2" s="485"/>
      <c r="G2" s="485"/>
      <c r="H2" s="485"/>
    </row>
    <row r="3" spans="2:17" x14ac:dyDescent="0.15">
      <c r="B3" s="485"/>
      <c r="C3" s="485"/>
      <c r="D3" s="485"/>
      <c r="E3" s="485"/>
      <c r="F3" s="485"/>
      <c r="G3" s="485"/>
      <c r="H3" s="485"/>
    </row>
    <row r="4" spans="2:17" ht="13.5" customHeight="1" x14ac:dyDescent="0.15">
      <c r="B4" s="486" t="s">
        <v>533</v>
      </c>
      <c r="C4" s="358" t="s">
        <v>345</v>
      </c>
      <c r="D4" s="359" t="s">
        <v>362</v>
      </c>
      <c r="E4" s="359" t="s">
        <v>362</v>
      </c>
      <c r="F4" s="359" t="s">
        <v>362</v>
      </c>
      <c r="G4" s="359"/>
      <c r="H4" s="359" t="s">
        <v>362</v>
      </c>
      <c r="K4" s="489" t="s">
        <v>447</v>
      </c>
      <c r="L4" s="358" t="s">
        <v>345</v>
      </c>
      <c r="M4" s="359" t="s">
        <v>362</v>
      </c>
      <c r="N4" s="359" t="s">
        <v>362</v>
      </c>
      <c r="O4" s="359" t="s">
        <v>362</v>
      </c>
      <c r="P4" s="359"/>
      <c r="Q4" s="359" t="s">
        <v>362</v>
      </c>
    </row>
    <row r="5" spans="2:17" x14ac:dyDescent="0.15">
      <c r="B5" s="487"/>
      <c r="C5" s="360" t="s">
        <v>344</v>
      </c>
      <c r="D5" s="361" t="s">
        <v>362</v>
      </c>
      <c r="E5" s="361" t="s">
        <v>362</v>
      </c>
      <c r="F5" s="361"/>
      <c r="G5" s="361" t="s">
        <v>362</v>
      </c>
      <c r="H5" s="359"/>
      <c r="K5" s="489"/>
      <c r="L5" s="360" t="s">
        <v>344</v>
      </c>
      <c r="M5" s="361" t="s">
        <v>362</v>
      </c>
      <c r="N5" s="361" t="s">
        <v>362</v>
      </c>
      <c r="O5" s="361"/>
      <c r="P5" s="361" t="s">
        <v>362</v>
      </c>
      <c r="Q5" s="359"/>
    </row>
    <row r="6" spans="2:17" ht="13.5" customHeight="1" x14ac:dyDescent="0.15">
      <c r="B6" s="487"/>
      <c r="C6" s="383" t="s">
        <v>1</v>
      </c>
      <c r="D6" s="362">
        <v>0.34027777777777773</v>
      </c>
      <c r="E6" s="362">
        <v>0.50694444444444442</v>
      </c>
      <c r="F6" s="362">
        <v>0.63194444444444442</v>
      </c>
      <c r="G6" s="362">
        <v>0.75694444444444453</v>
      </c>
      <c r="H6" s="362">
        <v>0.84027777777777779</v>
      </c>
      <c r="K6" s="489"/>
      <c r="L6" s="365" t="s">
        <v>1</v>
      </c>
      <c r="M6" s="362">
        <v>0.34027777777777773</v>
      </c>
      <c r="N6" s="362">
        <v>0.50694444444444442</v>
      </c>
      <c r="O6" s="362">
        <v>0.63194444444444442</v>
      </c>
      <c r="P6" s="362">
        <v>0.75694444444444453</v>
      </c>
      <c r="Q6" s="362">
        <v>0.84027777777777779</v>
      </c>
    </row>
    <row r="7" spans="2:17" ht="13.5" customHeight="1" x14ac:dyDescent="0.15">
      <c r="B7" s="487"/>
      <c r="C7" s="383" t="s">
        <v>515</v>
      </c>
      <c r="D7" s="363" t="s">
        <v>412</v>
      </c>
      <c r="E7" s="363" t="s">
        <v>412</v>
      </c>
      <c r="F7" s="363" t="s">
        <v>412</v>
      </c>
      <c r="G7" s="447" t="s">
        <v>8</v>
      </c>
      <c r="H7" s="450" t="s">
        <v>8</v>
      </c>
      <c r="K7" s="489"/>
      <c r="L7" s="366" t="s">
        <v>448</v>
      </c>
      <c r="M7" s="363">
        <v>0.34583333333333338</v>
      </c>
      <c r="N7" s="363">
        <v>0.51250000000000007</v>
      </c>
      <c r="O7" s="363">
        <v>0.63750000000000007</v>
      </c>
      <c r="P7" s="363"/>
      <c r="Q7" s="374"/>
    </row>
    <row r="8" spans="2:17" x14ac:dyDescent="0.15">
      <c r="B8" s="487"/>
      <c r="C8" s="383" t="s">
        <v>449</v>
      </c>
      <c r="D8" s="364" t="s">
        <v>412</v>
      </c>
      <c r="E8" s="364" t="s">
        <v>412</v>
      </c>
      <c r="F8" s="364" t="s">
        <v>412</v>
      </c>
      <c r="G8" s="448"/>
      <c r="H8" s="450"/>
      <c r="K8" s="489"/>
      <c r="L8" s="366" t="s">
        <v>449</v>
      </c>
      <c r="M8" s="364">
        <v>0.34791666666666665</v>
      </c>
      <c r="N8" s="364">
        <v>0.51458333333333328</v>
      </c>
      <c r="O8" s="364">
        <v>0.63958333333333328</v>
      </c>
      <c r="P8" s="362"/>
      <c r="Q8" s="375"/>
    </row>
    <row r="9" spans="2:17" ht="13.5" customHeight="1" x14ac:dyDescent="0.15">
      <c r="B9" s="487"/>
      <c r="C9" s="383" t="s">
        <v>516</v>
      </c>
      <c r="D9" s="363" t="s">
        <v>412</v>
      </c>
      <c r="E9" s="363" t="s">
        <v>412</v>
      </c>
      <c r="F9" s="363" t="s">
        <v>412</v>
      </c>
      <c r="G9" s="448"/>
      <c r="H9" s="450"/>
      <c r="K9" s="489"/>
      <c r="L9" s="366" t="s">
        <v>450</v>
      </c>
      <c r="M9" s="363">
        <v>0.35069444444444442</v>
      </c>
      <c r="N9" s="363">
        <v>0.51736111111111105</v>
      </c>
      <c r="O9" s="363">
        <v>0.64236111111111105</v>
      </c>
      <c r="P9" s="363"/>
      <c r="Q9" s="374"/>
    </row>
    <row r="10" spans="2:17" x14ac:dyDescent="0.15">
      <c r="B10" s="487"/>
      <c r="C10" s="383" t="s">
        <v>451</v>
      </c>
      <c r="D10" s="364" t="s">
        <v>412</v>
      </c>
      <c r="E10" s="364" t="s">
        <v>412</v>
      </c>
      <c r="F10" s="364" t="s">
        <v>412</v>
      </c>
      <c r="G10" s="448"/>
      <c r="H10" s="450"/>
      <c r="K10" s="489"/>
      <c r="L10" s="366" t="s">
        <v>451</v>
      </c>
      <c r="M10" s="364">
        <v>0.35416666666666669</v>
      </c>
      <c r="N10" s="364">
        <v>0.52083333333333337</v>
      </c>
      <c r="O10" s="364">
        <v>0.64583333333333337</v>
      </c>
      <c r="P10" s="362"/>
      <c r="Q10" s="375"/>
    </row>
    <row r="11" spans="2:17" x14ac:dyDescent="0.15">
      <c r="B11" s="487"/>
      <c r="C11" s="383" t="s">
        <v>452</v>
      </c>
      <c r="D11" s="363" t="s">
        <v>412</v>
      </c>
      <c r="E11" s="363" t="s">
        <v>412</v>
      </c>
      <c r="F11" s="363" t="s">
        <v>412</v>
      </c>
      <c r="G11" s="448"/>
      <c r="H11" s="450"/>
      <c r="K11" s="489"/>
      <c r="L11" s="366" t="s">
        <v>452</v>
      </c>
      <c r="M11" s="363">
        <v>0.35555555555555557</v>
      </c>
      <c r="N11" s="363">
        <v>0.52222222222222225</v>
      </c>
      <c r="O11" s="363">
        <v>0.64722222222222225</v>
      </c>
      <c r="P11" s="363"/>
      <c r="Q11" s="374"/>
    </row>
    <row r="12" spans="2:17" x14ac:dyDescent="0.15">
      <c r="B12" s="487"/>
      <c r="C12" s="383" t="s">
        <v>517</v>
      </c>
      <c r="D12" s="364" t="s">
        <v>412</v>
      </c>
      <c r="E12" s="364" t="s">
        <v>412</v>
      </c>
      <c r="F12" s="364" t="s">
        <v>412</v>
      </c>
      <c r="G12" s="448"/>
      <c r="H12" s="450"/>
      <c r="K12" s="489"/>
      <c r="L12" s="366" t="s">
        <v>453</v>
      </c>
      <c r="M12" s="364">
        <v>0.35833333333333334</v>
      </c>
      <c r="N12" s="364">
        <v>0.52500000000000002</v>
      </c>
      <c r="O12" s="364">
        <v>0.65</v>
      </c>
      <c r="P12" s="362"/>
      <c r="Q12" s="375"/>
    </row>
    <row r="13" spans="2:17" x14ac:dyDescent="0.15">
      <c r="B13" s="487"/>
      <c r="C13" s="383" t="s">
        <v>518</v>
      </c>
      <c r="D13" s="363" t="s">
        <v>412</v>
      </c>
      <c r="E13" s="363" t="s">
        <v>412</v>
      </c>
      <c r="F13" s="363" t="s">
        <v>412</v>
      </c>
      <c r="G13" s="448"/>
      <c r="H13" s="450"/>
      <c r="K13" s="489"/>
      <c r="L13" s="366" t="s">
        <v>476</v>
      </c>
      <c r="M13" s="363">
        <v>0.35972222222222222</v>
      </c>
      <c r="N13" s="363">
        <v>0.52638888888888891</v>
      </c>
      <c r="O13" s="363">
        <v>0.65138888888888891</v>
      </c>
      <c r="P13" s="363"/>
      <c r="Q13" s="374"/>
    </row>
    <row r="14" spans="2:17" x14ac:dyDescent="0.15">
      <c r="B14" s="487"/>
      <c r="C14" s="383" t="s">
        <v>519</v>
      </c>
      <c r="D14" s="364" t="s">
        <v>412</v>
      </c>
      <c r="E14" s="364" t="s">
        <v>412</v>
      </c>
      <c r="F14" s="364" t="s">
        <v>412</v>
      </c>
      <c r="G14" s="448"/>
      <c r="H14" s="450"/>
      <c r="K14" s="489"/>
      <c r="L14" s="366" t="s">
        <v>454</v>
      </c>
      <c r="M14" s="364">
        <v>0.36180555555555555</v>
      </c>
      <c r="N14" s="364">
        <v>0.52847222222222223</v>
      </c>
      <c r="O14" s="364">
        <v>0.65347222222222223</v>
      </c>
      <c r="P14" s="362"/>
      <c r="Q14" s="375"/>
    </row>
    <row r="15" spans="2:17" x14ac:dyDescent="0.15">
      <c r="B15" s="487"/>
      <c r="C15" s="383" t="s">
        <v>520</v>
      </c>
      <c r="D15" s="363" t="s">
        <v>412</v>
      </c>
      <c r="E15" s="363" t="s">
        <v>412</v>
      </c>
      <c r="F15" s="363" t="s">
        <v>412</v>
      </c>
      <c r="G15" s="448"/>
      <c r="H15" s="450"/>
      <c r="K15" s="489"/>
      <c r="L15" s="366" t="s">
        <v>455</v>
      </c>
      <c r="M15" s="363">
        <v>0.36388888888888887</v>
      </c>
      <c r="N15" s="363">
        <v>0.53055555555555556</v>
      </c>
      <c r="O15" s="363">
        <v>0.65555555555555556</v>
      </c>
      <c r="P15" s="363"/>
      <c r="Q15" s="374"/>
    </row>
    <row r="16" spans="2:17" x14ac:dyDescent="0.15">
      <c r="B16" s="487"/>
      <c r="C16" s="383" t="s">
        <v>521</v>
      </c>
      <c r="D16" s="364" t="s">
        <v>412</v>
      </c>
      <c r="E16" s="364" t="s">
        <v>412</v>
      </c>
      <c r="F16" s="364" t="s">
        <v>412</v>
      </c>
      <c r="G16" s="448"/>
      <c r="H16" s="450"/>
      <c r="K16" s="489"/>
      <c r="L16" s="366" t="s">
        <v>456</v>
      </c>
      <c r="M16" s="364">
        <v>0.3666666666666667</v>
      </c>
      <c r="N16" s="364">
        <v>0.53333333333333333</v>
      </c>
      <c r="O16" s="364">
        <v>0.65833333333333333</v>
      </c>
      <c r="P16" s="362"/>
      <c r="Q16" s="375"/>
    </row>
    <row r="17" spans="2:17" x14ac:dyDescent="0.15">
      <c r="B17" s="487"/>
      <c r="C17" s="383" t="s">
        <v>522</v>
      </c>
      <c r="D17" s="363" t="s">
        <v>412</v>
      </c>
      <c r="E17" s="363" t="s">
        <v>412</v>
      </c>
      <c r="F17" s="363" t="s">
        <v>412</v>
      </c>
      <c r="G17" s="448"/>
      <c r="H17" s="450"/>
      <c r="K17" s="489"/>
      <c r="L17" s="366" t="s">
        <v>457</v>
      </c>
      <c r="M17" s="363">
        <v>0.36805555555555558</v>
      </c>
      <c r="N17" s="363">
        <v>0.53472222222222221</v>
      </c>
      <c r="O17" s="363">
        <v>0.65972222222222221</v>
      </c>
      <c r="P17" s="363"/>
      <c r="Q17" s="374"/>
    </row>
    <row r="18" spans="2:17" x14ac:dyDescent="0.15">
      <c r="B18" s="487"/>
      <c r="C18" s="383" t="s">
        <v>458</v>
      </c>
      <c r="D18" s="364" t="s">
        <v>412</v>
      </c>
      <c r="E18" s="364" t="s">
        <v>412</v>
      </c>
      <c r="F18" s="364" t="s">
        <v>412</v>
      </c>
      <c r="G18" s="448"/>
      <c r="H18" s="450"/>
      <c r="K18" s="489"/>
      <c r="L18" s="366" t="s">
        <v>458</v>
      </c>
      <c r="M18" s="364">
        <v>0.36944444444444446</v>
      </c>
      <c r="N18" s="364">
        <v>0.53611111111111109</v>
      </c>
      <c r="O18" s="364">
        <v>0.66111111111111109</v>
      </c>
      <c r="P18" s="362"/>
      <c r="Q18" s="375"/>
    </row>
    <row r="19" spans="2:17" x14ac:dyDescent="0.15">
      <c r="B19" s="487"/>
      <c r="C19" s="383" t="s">
        <v>459</v>
      </c>
      <c r="D19" s="363" t="s">
        <v>412</v>
      </c>
      <c r="E19" s="363" t="s">
        <v>412</v>
      </c>
      <c r="F19" s="363" t="s">
        <v>412</v>
      </c>
      <c r="G19" s="448"/>
      <c r="H19" s="450"/>
      <c r="K19" s="489"/>
      <c r="L19" s="366" t="s">
        <v>459</v>
      </c>
      <c r="M19" s="363">
        <v>0.37152777777777773</v>
      </c>
      <c r="N19" s="363">
        <v>0.53819444444444442</v>
      </c>
      <c r="O19" s="363">
        <v>0.66319444444444442</v>
      </c>
      <c r="P19" s="363"/>
      <c r="Q19" s="374"/>
    </row>
    <row r="20" spans="2:17" x14ac:dyDescent="0.15">
      <c r="B20" s="487"/>
      <c r="C20" s="383" t="s">
        <v>460</v>
      </c>
      <c r="D20" s="364" t="s">
        <v>412</v>
      </c>
      <c r="E20" s="364" t="s">
        <v>412</v>
      </c>
      <c r="F20" s="364" t="s">
        <v>412</v>
      </c>
      <c r="G20" s="448"/>
      <c r="H20" s="450"/>
      <c r="K20" s="489"/>
      <c r="L20" s="366" t="s">
        <v>460</v>
      </c>
      <c r="M20" s="364">
        <v>0.37291666666666662</v>
      </c>
      <c r="N20" s="364">
        <v>0.5395833333333333</v>
      </c>
      <c r="O20" s="364">
        <v>0.6645833333333333</v>
      </c>
      <c r="P20" s="362"/>
      <c r="Q20" s="375"/>
    </row>
    <row r="21" spans="2:17" x14ac:dyDescent="0.15">
      <c r="B21" s="487"/>
      <c r="C21" s="383" t="s">
        <v>461</v>
      </c>
      <c r="D21" s="363" t="s">
        <v>412</v>
      </c>
      <c r="E21" s="363" t="s">
        <v>412</v>
      </c>
      <c r="F21" s="363" t="s">
        <v>412</v>
      </c>
      <c r="G21" s="448"/>
      <c r="H21" s="450"/>
      <c r="K21" s="489"/>
      <c r="L21" s="366" t="s">
        <v>461</v>
      </c>
      <c r="M21" s="363">
        <v>0.3743055555555555</v>
      </c>
      <c r="N21" s="363">
        <v>0.54097222222222219</v>
      </c>
      <c r="O21" s="363">
        <v>0.66597222222222219</v>
      </c>
      <c r="P21" s="363"/>
      <c r="Q21" s="374"/>
    </row>
    <row r="22" spans="2:17" x14ac:dyDescent="0.15">
      <c r="B22" s="487"/>
      <c r="C22" s="383" t="s">
        <v>462</v>
      </c>
      <c r="D22" s="364" t="s">
        <v>412</v>
      </c>
      <c r="E22" s="364" t="s">
        <v>412</v>
      </c>
      <c r="F22" s="364" t="s">
        <v>412</v>
      </c>
      <c r="G22" s="448"/>
      <c r="H22" s="450"/>
      <c r="K22" s="489"/>
      <c r="L22" s="366" t="s">
        <v>462</v>
      </c>
      <c r="M22" s="364">
        <v>0.37638888888888888</v>
      </c>
      <c r="N22" s="364">
        <v>0.54305555555555551</v>
      </c>
      <c r="O22" s="364">
        <v>0.66805555555555562</v>
      </c>
      <c r="P22" s="362"/>
      <c r="Q22" s="375"/>
    </row>
    <row r="23" spans="2:17" x14ac:dyDescent="0.15">
      <c r="B23" s="487"/>
      <c r="C23" s="383" t="s">
        <v>479</v>
      </c>
      <c r="D23" s="363" t="s">
        <v>412</v>
      </c>
      <c r="E23" s="363" t="s">
        <v>412</v>
      </c>
      <c r="F23" s="363" t="s">
        <v>412</v>
      </c>
      <c r="G23" s="448"/>
      <c r="H23" s="450"/>
      <c r="K23" s="489"/>
      <c r="L23" s="366" t="s">
        <v>479</v>
      </c>
      <c r="M23" s="363">
        <v>0.37847222222222227</v>
      </c>
      <c r="N23" s="363">
        <v>0.54513888888888895</v>
      </c>
      <c r="O23" s="363">
        <v>0.67013888888888884</v>
      </c>
      <c r="P23" s="363"/>
      <c r="Q23" s="374"/>
    </row>
    <row r="24" spans="2:17" x14ac:dyDescent="0.15">
      <c r="B24" s="487"/>
      <c r="C24" s="383" t="s">
        <v>523</v>
      </c>
      <c r="D24" s="364" t="s">
        <v>412</v>
      </c>
      <c r="E24" s="364" t="s">
        <v>412</v>
      </c>
      <c r="F24" s="364" t="s">
        <v>412</v>
      </c>
      <c r="G24" s="448"/>
      <c r="H24" s="450"/>
      <c r="K24" s="489"/>
      <c r="L24" s="366" t="s">
        <v>463</v>
      </c>
      <c r="M24" s="364">
        <v>0.38125000000000003</v>
      </c>
      <c r="N24" s="364">
        <v>0.54791666666666672</v>
      </c>
      <c r="O24" s="364">
        <v>0.67291666666666661</v>
      </c>
      <c r="P24" s="375"/>
      <c r="Q24" s="375"/>
    </row>
    <row r="25" spans="2:17" x14ac:dyDescent="0.15">
      <c r="B25" s="487"/>
      <c r="C25" s="383" t="s">
        <v>524</v>
      </c>
      <c r="D25" s="363" t="s">
        <v>412</v>
      </c>
      <c r="E25" s="363" t="s">
        <v>412</v>
      </c>
      <c r="F25" s="363" t="s">
        <v>412</v>
      </c>
      <c r="G25" s="448"/>
      <c r="H25" s="450"/>
      <c r="K25" s="489"/>
      <c r="L25" s="366" t="s">
        <v>464</v>
      </c>
      <c r="M25" s="363">
        <v>0.3833333333333333</v>
      </c>
      <c r="N25" s="363">
        <v>0.54999999999999993</v>
      </c>
      <c r="O25" s="363">
        <v>0.67499999999999993</v>
      </c>
      <c r="P25" s="374"/>
      <c r="Q25" s="374"/>
    </row>
    <row r="26" spans="2:17" x14ac:dyDescent="0.15">
      <c r="B26" s="487"/>
      <c r="C26" s="383" t="s">
        <v>465</v>
      </c>
      <c r="D26" s="364" t="s">
        <v>412</v>
      </c>
      <c r="E26" s="364" t="s">
        <v>412</v>
      </c>
      <c r="F26" s="364" t="s">
        <v>412</v>
      </c>
      <c r="G26" s="448"/>
      <c r="H26" s="450"/>
      <c r="K26" s="489"/>
      <c r="L26" s="366" t="s">
        <v>465</v>
      </c>
      <c r="M26" s="364">
        <v>0.38611111111111113</v>
      </c>
      <c r="N26" s="364">
        <v>0.55277777777777781</v>
      </c>
      <c r="O26" s="364">
        <v>0.6777777777777777</v>
      </c>
      <c r="P26" s="375"/>
      <c r="Q26" s="375"/>
    </row>
    <row r="27" spans="2:17" x14ac:dyDescent="0.15">
      <c r="B27" s="487"/>
      <c r="C27" s="383" t="s">
        <v>466</v>
      </c>
      <c r="D27" s="363" t="s">
        <v>412</v>
      </c>
      <c r="E27" s="363" t="s">
        <v>412</v>
      </c>
      <c r="F27" s="363" t="s">
        <v>412</v>
      </c>
      <c r="G27" s="448"/>
      <c r="H27" s="450"/>
      <c r="K27" s="489"/>
      <c r="L27" s="366" t="s">
        <v>466</v>
      </c>
      <c r="M27" s="363">
        <v>0.38819444444444445</v>
      </c>
      <c r="N27" s="363">
        <v>0.55486111111111114</v>
      </c>
      <c r="O27" s="363">
        <v>0.67986111111111114</v>
      </c>
      <c r="P27" s="374"/>
      <c r="Q27" s="374"/>
    </row>
    <row r="28" spans="2:17" x14ac:dyDescent="0.15">
      <c r="B28" s="487"/>
      <c r="C28" s="383" t="s">
        <v>467</v>
      </c>
      <c r="D28" s="364" t="s">
        <v>412</v>
      </c>
      <c r="E28" s="364" t="s">
        <v>412</v>
      </c>
      <c r="F28" s="364" t="s">
        <v>412</v>
      </c>
      <c r="G28" s="448"/>
      <c r="H28" s="450"/>
      <c r="K28" s="489"/>
      <c r="L28" s="366" t="s">
        <v>467</v>
      </c>
      <c r="M28" s="364">
        <v>0.39027777777777778</v>
      </c>
      <c r="N28" s="364">
        <v>0.55694444444444446</v>
      </c>
      <c r="O28" s="364">
        <v>0.68194444444444446</v>
      </c>
      <c r="P28" s="375"/>
      <c r="Q28" s="375"/>
    </row>
    <row r="29" spans="2:17" x14ac:dyDescent="0.15">
      <c r="B29" s="487"/>
      <c r="C29" s="383" t="s">
        <v>525</v>
      </c>
      <c r="D29" s="363" t="s">
        <v>412</v>
      </c>
      <c r="E29" s="363" t="s">
        <v>412</v>
      </c>
      <c r="F29" s="363" t="s">
        <v>412</v>
      </c>
      <c r="G29" s="448"/>
      <c r="H29" s="450"/>
      <c r="K29" s="489"/>
      <c r="L29" s="366" t="s">
        <v>468</v>
      </c>
      <c r="M29" s="363">
        <v>0.39305555555555555</v>
      </c>
      <c r="N29" s="363">
        <v>0.55972222222222223</v>
      </c>
      <c r="O29" s="363">
        <v>0.68472222222222223</v>
      </c>
      <c r="P29" s="374"/>
      <c r="Q29" s="374"/>
    </row>
    <row r="30" spans="2:17" x14ac:dyDescent="0.15">
      <c r="B30" s="487"/>
      <c r="C30" s="383" t="s">
        <v>469</v>
      </c>
      <c r="D30" s="364" t="s">
        <v>412</v>
      </c>
      <c r="E30" s="364" t="s">
        <v>412</v>
      </c>
      <c r="F30" s="364" t="s">
        <v>412</v>
      </c>
      <c r="G30" s="448"/>
      <c r="H30" s="450"/>
      <c r="K30" s="489"/>
      <c r="L30" s="366" t="s">
        <v>469</v>
      </c>
      <c r="M30" s="364">
        <v>0.39513888888888887</v>
      </c>
      <c r="N30" s="364">
        <v>0.56180555555555556</v>
      </c>
      <c r="O30" s="364">
        <v>0.68680555555555556</v>
      </c>
      <c r="P30" s="375"/>
      <c r="Q30" s="375"/>
    </row>
    <row r="31" spans="2:17" x14ac:dyDescent="0.15">
      <c r="B31" s="487"/>
      <c r="C31" s="383" t="s">
        <v>470</v>
      </c>
      <c r="D31" s="363" t="s">
        <v>412</v>
      </c>
      <c r="E31" s="363" t="s">
        <v>412</v>
      </c>
      <c r="F31" s="363" t="s">
        <v>412</v>
      </c>
      <c r="G31" s="448"/>
      <c r="H31" s="450"/>
      <c r="K31" s="489"/>
      <c r="L31" s="366" t="s">
        <v>470</v>
      </c>
      <c r="M31" s="363">
        <v>0.39930555555555558</v>
      </c>
      <c r="N31" s="363">
        <v>0.56597222222222221</v>
      </c>
      <c r="O31" s="363">
        <v>0.69097222222222221</v>
      </c>
      <c r="P31" s="374"/>
      <c r="Q31" s="374"/>
    </row>
    <row r="32" spans="2:17" x14ac:dyDescent="0.15">
      <c r="B32" s="487"/>
      <c r="C32" s="383" t="s">
        <v>471</v>
      </c>
      <c r="D32" s="364" t="s">
        <v>412</v>
      </c>
      <c r="E32" s="364" t="s">
        <v>412</v>
      </c>
      <c r="F32" s="364" t="s">
        <v>412</v>
      </c>
      <c r="G32" s="448"/>
      <c r="H32" s="450"/>
      <c r="K32" s="489"/>
      <c r="L32" s="366" t="s">
        <v>471</v>
      </c>
      <c r="M32" s="364">
        <v>0.40138888888888885</v>
      </c>
      <c r="N32" s="364">
        <v>0.56805555555555554</v>
      </c>
      <c r="O32" s="364">
        <v>0.69305555555555554</v>
      </c>
      <c r="P32" s="375"/>
      <c r="Q32" s="375"/>
    </row>
    <row r="33" spans="2:17" x14ac:dyDescent="0.15">
      <c r="B33" s="487"/>
      <c r="C33" s="383" t="s">
        <v>472</v>
      </c>
      <c r="D33" s="363" t="s">
        <v>412</v>
      </c>
      <c r="E33" s="363" t="s">
        <v>412</v>
      </c>
      <c r="F33" s="363" t="s">
        <v>412</v>
      </c>
      <c r="G33" s="448"/>
      <c r="H33" s="450"/>
      <c r="K33" s="489"/>
      <c r="L33" s="366" t="s">
        <v>472</v>
      </c>
      <c r="M33" s="363">
        <v>0.40347222222222223</v>
      </c>
      <c r="N33" s="363">
        <v>0.57013888888888886</v>
      </c>
      <c r="O33" s="363">
        <v>0.69513888888888886</v>
      </c>
      <c r="P33" s="374"/>
      <c r="Q33" s="374"/>
    </row>
    <row r="34" spans="2:17" x14ac:dyDescent="0.15">
      <c r="B34" s="487"/>
      <c r="C34" s="383" t="s">
        <v>473</v>
      </c>
      <c r="D34" s="364" t="s">
        <v>412</v>
      </c>
      <c r="E34" s="364" t="s">
        <v>412</v>
      </c>
      <c r="F34" s="364" t="s">
        <v>412</v>
      </c>
      <c r="G34" s="448"/>
      <c r="H34" s="450"/>
      <c r="K34" s="489"/>
      <c r="L34" s="366" t="s">
        <v>473</v>
      </c>
      <c r="M34" s="364">
        <v>0.4069444444444445</v>
      </c>
      <c r="N34" s="364">
        <v>0.57361111111111118</v>
      </c>
      <c r="O34" s="364">
        <v>0.69861111111111107</v>
      </c>
      <c r="P34" s="375"/>
      <c r="Q34" s="375"/>
    </row>
    <row r="35" spans="2:17" x14ac:dyDescent="0.15">
      <c r="B35" s="487"/>
      <c r="C35" s="383" t="s">
        <v>526</v>
      </c>
      <c r="D35" s="363" t="s">
        <v>412</v>
      </c>
      <c r="E35" s="363" t="s">
        <v>412</v>
      </c>
      <c r="F35" s="363" t="s">
        <v>412</v>
      </c>
      <c r="G35" s="448"/>
      <c r="H35" s="450"/>
      <c r="K35" s="489"/>
      <c r="L35" s="366" t="s">
        <v>474</v>
      </c>
      <c r="M35" s="363">
        <v>0.40972222222222227</v>
      </c>
      <c r="N35" s="363">
        <v>0.57638888888888895</v>
      </c>
      <c r="O35" s="363">
        <v>0.70138888888888884</v>
      </c>
      <c r="P35" s="374"/>
      <c r="Q35" s="374"/>
    </row>
    <row r="36" spans="2:17" x14ac:dyDescent="0.15">
      <c r="B36" s="488"/>
      <c r="C36" s="383" t="s">
        <v>475</v>
      </c>
      <c r="D36" s="364" t="s">
        <v>412</v>
      </c>
      <c r="E36" s="364" t="s">
        <v>412</v>
      </c>
      <c r="F36" s="364" t="s">
        <v>412</v>
      </c>
      <c r="G36" s="449"/>
      <c r="H36" s="450"/>
      <c r="K36" s="489"/>
      <c r="L36" s="366" t="s">
        <v>475</v>
      </c>
      <c r="M36" s="364">
        <v>0.41319444444444442</v>
      </c>
      <c r="N36" s="364">
        <v>0.57986111111111105</v>
      </c>
      <c r="O36" s="364">
        <v>0.70486111111111116</v>
      </c>
      <c r="P36" s="375"/>
      <c r="Q36" s="375"/>
    </row>
    <row r="37" spans="2:17" x14ac:dyDescent="0.15">
      <c r="C37" s="253"/>
    </row>
    <row r="38" spans="2:17" ht="13.5" customHeight="1" x14ac:dyDescent="0.15">
      <c r="B38" s="485"/>
      <c r="C38" s="485"/>
      <c r="D38" s="485"/>
      <c r="E38" s="485"/>
      <c r="F38" s="485"/>
      <c r="G38" s="485"/>
      <c r="H38" s="485"/>
    </row>
    <row r="39" spans="2:17" x14ac:dyDescent="0.15">
      <c r="B39" s="485"/>
      <c r="C39" s="485"/>
      <c r="D39" s="485"/>
      <c r="E39" s="485"/>
      <c r="F39" s="485"/>
      <c r="G39" s="485"/>
      <c r="H39" s="485"/>
    </row>
  </sheetData>
  <mergeCells count="6">
    <mergeCell ref="K4:K36"/>
    <mergeCell ref="B38:H39"/>
    <mergeCell ref="B2:H3"/>
    <mergeCell ref="B4:B36"/>
    <mergeCell ref="G7:G36"/>
    <mergeCell ref="H7:H36"/>
  </mergeCells>
  <phoneticPr fontId="58"/>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vt:i4>
      </vt:variant>
    </vt:vector>
  </HeadingPairs>
  <TitlesOfParts>
    <vt:vector size="23" baseType="lpstr">
      <vt:lpstr>市内線ＨP用</vt:lpstr>
      <vt:lpstr>医大線HP用</vt:lpstr>
      <vt:lpstr>岩大線ＨP用</vt:lpstr>
      <vt:lpstr>南線㏋用  </vt:lpstr>
      <vt:lpstr>北線㏋用 </vt:lpstr>
      <vt:lpstr>雫石線㏋用 </vt:lpstr>
      <vt:lpstr>東線㏋用</vt:lpstr>
      <vt:lpstr>北線</vt:lpstr>
      <vt:lpstr>南線</vt:lpstr>
      <vt:lpstr>東線</vt:lpstr>
      <vt:lpstr>矢巾</vt:lpstr>
      <vt:lpstr>雫石</vt:lpstr>
      <vt:lpstr>湯沢</vt:lpstr>
      <vt:lpstr>市内 (2)</vt:lpstr>
      <vt:lpstr>市内</vt:lpstr>
      <vt:lpstr>津志田</vt:lpstr>
      <vt:lpstr>岩大</vt:lpstr>
      <vt:lpstr>県立大</vt:lpstr>
      <vt:lpstr>時刻表表 (3)</vt:lpstr>
      <vt:lpstr>Sheet1</vt:lpstr>
      <vt:lpstr>Sheet4</vt:lpstr>
      <vt:lpstr>Sheet1 (2)</vt:lpstr>
      <vt:lpstr>'時刻表表 (3)'!Print_Area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toshihiro</dc:creator>
  <cp:lastModifiedBy>mmd-e05</cp:lastModifiedBy>
  <cp:lastPrinted>2024-03-12T04:58:23Z</cp:lastPrinted>
  <dcterms:created xsi:type="dcterms:W3CDTF">2011-03-22T05:52:55Z</dcterms:created>
  <dcterms:modified xsi:type="dcterms:W3CDTF">2024-05-15T06:02:26Z</dcterms:modified>
</cp:coreProperties>
</file>